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9405" windowHeight="4875" tabRatio="885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r:id="rId14"/>
  </sheets>
  <definedNames>
    <definedName name="_xlnm.Print_Area" localSheetId="1">'AUG'!$A$9:$Q$142</definedName>
    <definedName name="_xlnm.Print_Area" localSheetId="0">'JLY'!$A$9:$Q$142</definedName>
    <definedName name="_xlnm.Print_Area" localSheetId="2">'SEP'!$A$9:$Q$142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<sst xmlns="http://schemas.openxmlformats.org/spreadsheetml/2006/main" count="4149" uniqueCount="322">
  <si>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</si>
  <si>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</si>
  <si>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</si>
  <si>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</si>
  <si>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</si>
  <si>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</si>
  <si>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</si>
  <si>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</si>
  <si>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</si>
  <si>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</si>
  <si>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</si>
  <si>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</si>
  <si>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</si>
  <si>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</si>
  <si>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</si>
  <si>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</si>
  <si>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</si>
  <si>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</si>
  <si>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</si>
  <si>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</si>
  <si>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</si>
  <si>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</si>
  <si>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</si>
  <si>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</si>
  <si>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</si>
  <si>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</si>
  <si>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</si>
  <si>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</si>
  <si>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</si>
  <si>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</si>
  <si>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</si>
  <si>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</si>
  <si>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</si>
  <si>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</si>
  <si>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</si>
  <si>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</si>
  <si>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</si>
  <si>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</si>
  <si>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</si>
  <si>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</si>
  <si>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</si>
  <si>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</si>
  <si>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</si>
  <si>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</si>
  <si>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</si>
  <si>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</si>
  <si>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</si>
  <si>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</si>
  <si>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</si>
  <si>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</si>
  <si>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</si>
  <si>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</si>
  <si>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</si>
  <si>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</si>
  <si>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</si>
  <si>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</si>
  <si>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</si>
  <si>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</si>
  <si>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</si>
  <si>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</si>
  <si>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</si>
  <si>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</si>
  <si>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</si>
  <si>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</si>
  <si>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</si>
  <si>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</si>
  <si>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</si>
  <si>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</si>
  <si>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</si>
  <si>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</si>
  <si>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</si>
  <si>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</si>
  <si>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</si>
  <si>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</si>
  <si>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</si>
  <si>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</si>
  <si>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</si>
  <si>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</si>
  <si>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</si>
  <si>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</si>
  <si>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</si>
  <si>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</si>
  <si>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</si>
  <si>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</si>
  <si>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</si>
  <si>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</si>
  <si>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</si>
  <si>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</si>
  <si>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</si>
  <si>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</si>
  <si>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</si>
  <si>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</si>
  <si>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</si>
  <si>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</si>
  <si>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</si>
  <si>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</si>
  <si>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</si>
  <si>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</si>
  <si>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</si>
  <si>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</si>
  <si>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</si>
  <si>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</si>
  <si>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</si>
  <si>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</si>
  <si>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</si>
  <si>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</si>
  <si>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</si>
  <si>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</si>
  <si>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</si>
  <si>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</si>
  <si>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</si>
  <si>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</si>
  <si>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</si>
  <si>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</si>
  <si>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</si>
  <si>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</si>
  <si>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</si>
  <si>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</si>
  <si>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</si>
  <si>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</si>
  <si>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</si>
  <si>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</si>
  <si>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</si>
  <si>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</si>
  <si>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</si>
  <si>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</si>
  <si>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</si>
  <si>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</si>
  <si>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</si>
  <si>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</si>
  <si>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</si>
  <si>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</si>
  <si>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</si>
  <si>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</si>
  <si>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</si>
  <si>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</si>
  <si>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</si>
  <si>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</si>
  <si>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</si>
  <si>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</si>
  <si>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</si>
  <si>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</si>
  <si>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</si>
  <si>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</si>
  <si>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</si>
  <si>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</si>
  <si>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</si>
  <si>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</si>
  <si>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</si>
  <si>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</si>
  <si>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</si>
  <si>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</si>
  <si>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</si>
  <si>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</si>
  <si>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</si>
  <si>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</si>
  <si>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</si>
  <si>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</si>
  <si>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</si>
  <si>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</si>
  <si>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</si>
  <si>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</si>
  <si>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</si>
  <si>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</si>
  <si>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</si>
  <si>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</si>
  <si>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</si>
  <si>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</si>
  <si>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</si>
  <si>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</si>
  <si>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</si>
  <si>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</si>
  <si>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</si>
  <si>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</si>
  <si>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</si>
  <si>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</si>
  <si>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</si>
  <si>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</si>
  <si>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</si>
  <si>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</si>
  <si>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</si>
  <si>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</si>
  <si>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</si>
  <si>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</si>
  <si>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</si>
  <si>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</si>
  <si>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</si>
  <si>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</si>
  <si>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</si>
  <si>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</si>
  <si>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</si>
  <si>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</si>
  <si>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</si>
  <si>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</si>
  <si>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</si>
  <si>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</si>
  <si>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</si>
  <si>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</si>
  <si>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</si>
  <si>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</si>
  <si>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</si>
  <si>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</si>
  <si>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</si>
  <si>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</si>
  <si>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</si>
  <si>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</si>
  <si>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</si>
  <si>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</si>
  <si>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</si>
  <si>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</si>
  <si>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</si>
  <si>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</si>
  <si>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</si>
  <si>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</si>
  <si>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</si>
  <si>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</si>
  <si>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</si>
  <si>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</si>
  <si>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</si>
  <si>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</si>
  <si>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</si>
  <si>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</si>
  <si>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</si>
  <si>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</si>
  <si>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</si>
  <si>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</si>
  <si>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</si>
  <si>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</si>
  <si>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</si>
  <si>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</si>
  <si>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</si>
  <si>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</si>
  <si>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</si>
  <si>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</si>
  <si>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</si>
  <si>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</si>
  <si>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</si>
  <si>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</si>
  <si>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</si>
  <si>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</si>
  <si>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</si>
  <si>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</si>
  <si>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</si>
  <si>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</si>
  <si>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</si>
  <si>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</si>
  <si>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</si>
  <si>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</si>
  <si>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</si>
  <si>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</si>
  <si>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</si>
  <si>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</si>
  <si>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</si>
  <si>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</si>
  <si>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</si>
  <si>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</si>
  <si>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</si>
  <si>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</si>
  <si>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</si>
  <si>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</si>
  <si>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</si>
  <si>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</si>
  <si>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</si>
  <si>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</si>
  <si>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</si>
  <si>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</si>
  <si>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</si>
  <si>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</si>
  <si>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</si>
  <si>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</si>
  <si>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</si>
  <si>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</si>
  <si>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</si>
  <si>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</si>
  <si>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</si>
  <si>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</si>
  <si>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</si>
  <si>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</si>
  <si>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</si>
  <si>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</si>
  <si>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</si>
  <si>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</si>
  <si>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</si>
  <si>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</si>
  <si>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</si>
  <si>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</si>
  <si>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</si>
  <si>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</si>
  <si>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</si>
  <si>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</si>
  <si>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</si>
  <si>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</si>
  <si>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CSA Locality Medicaid Match</t>
  </si>
  <si>
    <t>FAMIS</t>
  </si>
  <si>
    <t>FY2013</t>
  </si>
  <si>
    <t xml:space="preserve"> JULY, 2013 MEDICAID ADJUSTMENTS--FAMIS--FY2014</t>
  </si>
  <si>
    <t>JULY, 2013</t>
  </si>
  <si>
    <t>SEPTEMBER, 2013 MEDICAID ADJUSTMENTS--FAMIS--FY2014</t>
  </si>
  <si>
    <t>SEPTEMBER,2013</t>
  </si>
  <si>
    <t>AUGUST, 2013 MEDICAID ADJUSTMENTS--FAMIS--FY2014</t>
  </si>
  <si>
    <t>AUGUST, 2013</t>
  </si>
  <si>
    <t>OCTOBER, 2013 MEDICAID ADJUSTMENTS--FAMIS--FY2014</t>
  </si>
  <si>
    <t>OCTOBER, 2013</t>
  </si>
  <si>
    <t>NOVEMBER, 2013 MEDICAID ADJUSTMENTS--FAMIS--FY2014</t>
  </si>
  <si>
    <t>NOVEMBER, 2013</t>
  </si>
  <si>
    <t>DECEMBER, 2013 MEDICAID ADJUSTMENTS--FAMIS--FY2014</t>
  </si>
  <si>
    <t>DECEMBER, 2013</t>
  </si>
  <si>
    <t>JANUARY, 2014 MEDICAID ADJUSTMENTS--FAMIS--FY2014</t>
  </si>
  <si>
    <t>JANUARY, 2014</t>
  </si>
  <si>
    <t>FEBRUARY, 2014 MEDICAID ADJUSTMENTS--FAMIS--FY2014</t>
  </si>
  <si>
    <t>FEBRUARY, 2014</t>
  </si>
  <si>
    <t>MARCH, 2014 MEDICAID ADJUSTMENTS--FAMIS--FY2014</t>
  </si>
  <si>
    <t>MARCH, 2014</t>
  </si>
  <si>
    <t>APRIL, 2014 MEDICAID ADJUSTMENTS--FAMIS-FY2014</t>
  </si>
  <si>
    <t>APRIL, 2014</t>
  </si>
  <si>
    <t>MAY, 2014 MEDICAID ADJUSTMENTS--FAMIS--FY2014</t>
  </si>
  <si>
    <t>MAY, 2014</t>
  </si>
  <si>
    <t>JUNE, 2014 MEDICAID ADJUSTMENTS--FAMIIS--FY2014</t>
  </si>
  <si>
    <t>JUNE, 2014</t>
  </si>
  <si>
    <t>FAMIS MEDICAID ADJUSTMENTS YEAR-TO-DATE  FY2014</t>
  </si>
  <si>
    <t>July, 2013</t>
  </si>
  <si>
    <t>FAMIS Medicaid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</si>
</sst>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0.0000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0" fontId="3" fillId="0" borderId="0" xfId="0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3" fontId="5" fillId="33" borderId="10" xfId="42" applyFont="1" applyFill="1" applyBorder="1" applyAlignment="1">
      <alignment horizontal="center"/>
    </xf>
    <xf numFmtId="43" fontId="5" fillId="0" borderId="11" xfId="42" applyFont="1" applyFill="1" applyBorder="1" applyAlignment="1">
      <alignment horizontal="right"/>
    </xf>
    <xf numFmtId="43" fontId="0" fillId="0" borderId="0" xfId="42" applyFont="1" applyAlignment="1">
      <alignment/>
    </xf>
    <xf numFmtId="0" fontId="0" fillId="0" borderId="0" xfId="0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9"/>
  <sheetViews>
    <sheetView zoomScalePageLayoutView="0" workbookViewId="0" topLeftCell="A107">
      <selection activeCell="E138" sqref="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295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4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0">
        <f>V9*W9</f>
        <v>0.2915</v>
      </c>
    </row>
    <row r="10" spans="1:24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0">
        <f aca="true" t="shared" si="5" ref="X10:X73">V10*W10</f>
        <v>0.55925</v>
      </c>
    </row>
    <row r="11" spans="1:24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0">
        <f t="shared" si="5"/>
        <v>0.2405</v>
      </c>
    </row>
    <row r="12" spans="1:24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0">
        <f t="shared" si="5"/>
        <v>0.4085</v>
      </c>
    </row>
    <row r="13" spans="1:24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0">
        <f t="shared" si="5"/>
        <v>0.34025</v>
      </c>
    </row>
    <row r="14" spans="1:24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0">
        <f t="shared" si="5"/>
        <v>0.32987500000000003</v>
      </c>
    </row>
    <row r="15" spans="1:24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0">
        <f t="shared" si="5"/>
        <v>0.57525</v>
      </c>
    </row>
    <row r="16" spans="1:24" ht="11.25">
      <c r="A16" s="4" t="s">
        <v>11</v>
      </c>
      <c r="C16" s="3" t="s">
        <v>140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0">
        <f t="shared" si="5"/>
        <v>0.41275</v>
      </c>
    </row>
    <row r="17" spans="1:24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0">
        <f t="shared" si="5"/>
        <v>0.5347500000000001</v>
      </c>
    </row>
    <row r="18" spans="1:24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0">
        <f t="shared" si="5"/>
        <v>0.42000000000000004</v>
      </c>
    </row>
    <row r="19" spans="1:24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0">
        <f t="shared" si="5"/>
        <v>0.263625</v>
      </c>
    </row>
    <row r="20" spans="1:24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0">
        <f t="shared" si="5"/>
        <v>0.45025000000000004</v>
      </c>
    </row>
    <row r="21" spans="1:24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0">
        <f t="shared" si="5"/>
        <v>0.304875</v>
      </c>
    </row>
    <row r="22" spans="1:24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0">
        <f t="shared" si="5"/>
        <v>0.39449999999999996</v>
      </c>
    </row>
    <row r="23" spans="1:24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0">
        <f t="shared" si="5"/>
        <v>0.252875</v>
      </c>
    </row>
    <row r="24" spans="1:24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0">
        <f t="shared" si="5"/>
        <v>0.38837499999999997</v>
      </c>
    </row>
    <row r="25" spans="1:24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0">
        <f t="shared" si="5"/>
        <v>0.4135</v>
      </c>
    </row>
    <row r="26" spans="1:24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0">
        <f t="shared" si="5"/>
        <v>0.36374999999999996</v>
      </c>
    </row>
    <row r="27" spans="1:24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0">
        <f t="shared" si="5"/>
        <v>0.391375</v>
      </c>
    </row>
    <row r="28" spans="1:24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0">
        <f t="shared" si="5"/>
        <v>0.2755</v>
      </c>
    </row>
    <row r="29" spans="1:24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0">
        <f t="shared" si="5"/>
        <v>0.48162499999999997</v>
      </c>
    </row>
    <row r="30" spans="1:24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0">
        <f t="shared" si="5"/>
        <v>0.5996250000000001</v>
      </c>
    </row>
    <row r="31" spans="1:24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0">
        <f t="shared" si="5"/>
        <v>0.36262500000000003</v>
      </c>
    </row>
    <row r="32" spans="1:24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0">
        <f t="shared" si="5"/>
        <v>0.470875</v>
      </c>
    </row>
    <row r="33" spans="1:24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0">
        <f t="shared" si="5"/>
        <v>0.38</v>
      </c>
    </row>
    <row r="34" spans="1:24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0">
        <f t="shared" si="5"/>
        <v>0.38025000000000003</v>
      </c>
    </row>
    <row r="35" spans="1:24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0">
        <f t="shared" si="5"/>
        <v>0.41974999999999996</v>
      </c>
    </row>
    <row r="36" spans="1:24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0">
        <f t="shared" si="5"/>
        <v>0.48162499999999997</v>
      </c>
    </row>
    <row r="37" spans="1:24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0">
        <f t="shared" si="5"/>
        <v>0.576375</v>
      </c>
    </row>
    <row r="38" spans="1:24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0">
        <f t="shared" si="5"/>
        <v>0.573</v>
      </c>
    </row>
    <row r="39" spans="1:24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0">
        <f t="shared" si="5"/>
        <v>0.2905</v>
      </c>
    </row>
    <row r="40" spans="1:24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0">
        <f t="shared" si="5"/>
        <v>0.476375</v>
      </c>
    </row>
    <row r="41" spans="1:24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0">
        <f t="shared" si="5"/>
        <v>0.35374999999999995</v>
      </c>
    </row>
    <row r="42" spans="1:24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0">
        <f t="shared" si="5"/>
        <v>0.5435</v>
      </c>
    </row>
    <row r="43" spans="1:24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0">
        <f t="shared" si="5"/>
        <v>0.36225</v>
      </c>
    </row>
    <row r="44" spans="1:24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0">
        <f t="shared" si="5"/>
        <v>0.46087500000000003</v>
      </c>
    </row>
    <row r="45" spans="1:24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0">
        <f t="shared" si="5"/>
        <v>0.6088749999999999</v>
      </c>
    </row>
    <row r="46" spans="1:24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0">
        <f t="shared" si="5"/>
        <v>0.263625</v>
      </c>
    </row>
    <row r="47" spans="1:24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0">
        <f t="shared" si="5"/>
        <v>0.433875</v>
      </c>
    </row>
    <row r="48" spans="1:24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0">
        <f t="shared" si="5"/>
        <v>0.28325</v>
      </c>
    </row>
    <row r="49" spans="1:24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0">
        <f t="shared" si="5"/>
        <v>0.291875</v>
      </c>
    </row>
    <row r="50" spans="1:24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0">
        <f t="shared" si="5"/>
        <v>0.5555</v>
      </c>
    </row>
    <row r="51" spans="1:24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0">
        <f t="shared" si="5"/>
        <v>0.469375</v>
      </c>
    </row>
    <row r="52" spans="1:24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0">
        <f t="shared" si="5"/>
        <v>0.34825</v>
      </c>
    </row>
    <row r="53" spans="1:24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0">
        <f t="shared" si="5"/>
        <v>0.47775</v>
      </c>
    </row>
    <row r="54" spans="1:24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0">
        <f t="shared" si="5"/>
        <v>0.451625</v>
      </c>
    </row>
    <row r="55" spans="1:24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0">
        <f t="shared" si="5"/>
        <v>0.560375</v>
      </c>
    </row>
    <row r="56" spans="1:24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0">
        <f t="shared" si="5"/>
        <v>0.393</v>
      </c>
    </row>
    <row r="57" spans="1:24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0">
        <f t="shared" si="5"/>
        <v>0.45337500000000003</v>
      </c>
    </row>
    <row r="58" spans="1:24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0">
        <f t="shared" si="5"/>
        <v>0.48162499999999997</v>
      </c>
    </row>
    <row r="59" spans="1:24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0">
        <f t="shared" si="5"/>
        <v>0.548875</v>
      </c>
    </row>
    <row r="60" spans="1:24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0">
        <f t="shared" si="5"/>
        <v>0.280625</v>
      </c>
    </row>
    <row r="61" spans="1:24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0">
        <f t="shared" si="5"/>
        <v>0.5955</v>
      </c>
    </row>
    <row r="62" spans="1:24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0">
        <f t="shared" si="5"/>
        <v>0.550125</v>
      </c>
    </row>
    <row r="63" spans="1:24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0">
        <f t="shared" si="5"/>
        <v>0.21225</v>
      </c>
    </row>
    <row r="64" spans="1:24" ht="11.25">
      <c r="A64" s="4" t="s">
        <v>59</v>
      </c>
      <c r="C64" s="3" t="s">
        <v>188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0">
        <f t="shared" si="5"/>
        <v>0.41937500000000005</v>
      </c>
    </row>
    <row r="65" spans="1:24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0">
        <f t="shared" si="5"/>
        <v>0.533875</v>
      </c>
    </row>
    <row r="66" spans="1:24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0">
        <f t="shared" si="5"/>
        <v>0.28575</v>
      </c>
    </row>
    <row r="67" spans="1:24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0">
        <f t="shared" si="5"/>
        <v>0.541625</v>
      </c>
    </row>
    <row r="68" spans="1:24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0">
        <f t="shared" si="5"/>
        <v>0.35424999999999995</v>
      </c>
    </row>
    <row r="69" spans="1:24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0">
        <f t="shared" si="5"/>
        <v>0.39149999999999996</v>
      </c>
    </row>
    <row r="70" spans="1:24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0">
        <f t="shared" si="5"/>
        <v>0.541125</v>
      </c>
    </row>
    <row r="71" spans="1:24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0">
        <f t="shared" si="5"/>
        <v>0.246375</v>
      </c>
    </row>
    <row r="72" spans="1:24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0">
        <f t="shared" si="5"/>
        <v>0.41300000000000003</v>
      </c>
    </row>
    <row r="73" spans="1:24" ht="11.25">
      <c r="A73" s="4" t="s">
        <v>68</v>
      </c>
      <c r="C73" s="3" t="s">
        <v>197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0">
        <f t="shared" si="5"/>
        <v>0.33575</v>
      </c>
    </row>
    <row r="74" spans="1:24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7" ref="I74:I136">E74*G74</f>
        <v>0</v>
      </c>
      <c r="K74" s="5">
        <f aca="true" t="shared" si="8" ref="K74:K134">E74-I74</f>
        <v>0</v>
      </c>
      <c r="M74" s="14">
        <f aca="true" t="shared" si="9" ref="M74:M136">X74</f>
        <v>0.510375</v>
      </c>
      <c r="O74" s="5">
        <f t="shared" si="6"/>
        <v>0</v>
      </c>
      <c r="Q74" s="16">
        <f aca="true" t="shared" si="10" ref="Q74:Q134">K74-O74</f>
        <v>0</v>
      </c>
      <c r="S74" s="16">
        <f aca="true" t="shared" si="11" ref="S74:S136">E74-(I74+O74+Q74)</f>
        <v>0</v>
      </c>
      <c r="V74" s="14">
        <v>0.4083</v>
      </c>
      <c r="W74" s="3">
        <v>1.25</v>
      </c>
      <c r="X74" s="50">
        <f aca="true" t="shared" si="12" ref="X74:X136">V74*W74</f>
        <v>0.510375</v>
      </c>
    </row>
    <row r="75" spans="1:24" ht="11.25">
      <c r="A75" s="4" t="s">
        <v>70</v>
      </c>
      <c r="C75" s="3" t="s">
        <v>199</v>
      </c>
      <c r="E75" s="20">
        <v>0</v>
      </c>
      <c r="G75" s="19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4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0">
        <f t="shared" si="12"/>
        <v>0.35812499999999997</v>
      </c>
    </row>
    <row r="76" spans="1:24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0">
        <f t="shared" si="12"/>
        <v>0.317375</v>
      </c>
    </row>
    <row r="77" spans="1:24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0">
        <f t="shared" si="12"/>
        <v>0.294375</v>
      </c>
    </row>
    <row r="78" spans="1:24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0">
        <f t="shared" si="12"/>
        <v>0.54275</v>
      </c>
    </row>
    <row r="79" spans="1:24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0">
        <f t="shared" si="12"/>
        <v>0.279</v>
      </c>
    </row>
    <row r="80" spans="1:24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0">
        <f t="shared" si="12"/>
        <v>0.46449999999999997</v>
      </c>
    </row>
    <row r="81" spans="1:24" ht="11.25">
      <c r="A81" s="4" t="s">
        <v>76</v>
      </c>
      <c r="C81" s="3" t="s">
        <v>205</v>
      </c>
      <c r="E81" s="20">
        <v>0</v>
      </c>
      <c r="G81" s="19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0">
        <f t="shared" si="12"/>
        <v>0.42674999999999996</v>
      </c>
    </row>
    <row r="82" spans="1:24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0">
        <f t="shared" si="12"/>
        <v>0.365375</v>
      </c>
    </row>
    <row r="83" spans="1:24" ht="11.25">
      <c r="A83" s="4" t="s">
        <v>78</v>
      </c>
      <c r="C83" s="3" t="s">
        <v>207</v>
      </c>
      <c r="E83" s="20">
        <v>0</v>
      </c>
      <c r="G83" s="19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0">
        <f t="shared" si="12"/>
        <v>0.524875</v>
      </c>
    </row>
    <row r="84" spans="1:24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0">
        <f t="shared" si="12"/>
        <v>0.403375</v>
      </c>
    </row>
    <row r="85" spans="1:24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0">
        <f t="shared" si="12"/>
        <v>0.549625</v>
      </c>
    </row>
    <row r="86" spans="1:24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0">
        <f t="shared" si="12"/>
        <v>0.292</v>
      </c>
    </row>
    <row r="87" spans="1:24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0">
        <f t="shared" si="12"/>
        <v>0.430625</v>
      </c>
    </row>
    <row r="88" spans="1:24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0">
        <f t="shared" si="12"/>
        <v>0.23675000000000002</v>
      </c>
    </row>
    <row r="89" spans="1:24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0">
        <f t="shared" si="12"/>
        <v>0.39425</v>
      </c>
    </row>
    <row r="90" spans="1:24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0">
        <f t="shared" si="12"/>
        <v>0.43962500000000004</v>
      </c>
    </row>
    <row r="91" spans="1:24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0">
        <f t="shared" si="12"/>
        <v>0.29212499999999997</v>
      </c>
    </row>
    <row r="92" spans="1:24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0">
        <f t="shared" si="12"/>
        <v>0.40375</v>
      </c>
    </row>
    <row r="93" spans="1:24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0">
        <f t="shared" si="12"/>
        <v>0.5735</v>
      </c>
    </row>
    <row r="94" spans="1:24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0">
        <f t="shared" si="12"/>
        <v>0.554875</v>
      </c>
    </row>
    <row r="95" spans="1:24" ht="11.25">
      <c r="A95" s="4" t="s">
        <v>90</v>
      </c>
      <c r="C95" s="3" t="s">
        <v>219</v>
      </c>
      <c r="E95" s="20">
        <v>5117.7</v>
      </c>
      <c r="G95" s="19">
        <v>0.65</v>
      </c>
      <c r="I95" s="20">
        <f t="shared" si="7"/>
        <v>3326.505</v>
      </c>
      <c r="K95" s="5">
        <f t="shared" si="8"/>
        <v>1791.1949999999997</v>
      </c>
      <c r="M95" s="14">
        <f t="shared" si="9"/>
        <v>0.49737499999999996</v>
      </c>
      <c r="O95" s="5">
        <f t="shared" si="13"/>
        <v>890.8956131249997</v>
      </c>
      <c r="Q95" s="16">
        <f t="shared" si="10"/>
        <v>900.299386875</v>
      </c>
      <c r="S95" s="16">
        <f t="shared" si="11"/>
        <v>0</v>
      </c>
      <c r="V95" s="14">
        <v>0.3979</v>
      </c>
      <c r="W95" s="3">
        <v>1.25</v>
      </c>
      <c r="X95" s="50">
        <f t="shared" si="12"/>
        <v>0.49737499999999996</v>
      </c>
    </row>
    <row r="96" spans="1:24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0">
        <f t="shared" si="12"/>
        <v>0.298375</v>
      </c>
    </row>
    <row r="97" spans="1:24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0">
        <f t="shared" si="12"/>
        <v>0.306875</v>
      </c>
    </row>
    <row r="98" spans="1:24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0">
        <f t="shared" si="12"/>
        <v>0.48162499999999997</v>
      </c>
    </row>
    <row r="99" spans="1:24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0">
        <f t="shared" si="12"/>
        <v>0.34500000000000003</v>
      </c>
    </row>
    <row r="100" spans="1:24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0">
        <f t="shared" si="12"/>
        <v>0.378125</v>
      </c>
    </row>
    <row r="101" spans="1:24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0">
        <f t="shared" si="12"/>
        <v>0.34437500000000004</v>
      </c>
    </row>
    <row r="102" spans="1:24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0">
        <f t="shared" si="12"/>
        <v>0.33849999999999997</v>
      </c>
    </row>
    <row r="103" spans="1:24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0">
        <f t="shared" si="12"/>
        <v>0.486</v>
      </c>
    </row>
    <row r="104" spans="1:24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0">
        <f t="shared" si="12"/>
        <v>0.663625</v>
      </c>
    </row>
    <row r="105" spans="1:24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0.31837499999999996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0.2547</v>
      </c>
      <c r="W105" s="3">
        <v>1.25</v>
      </c>
      <c r="X105" s="50">
        <f t="shared" si="12"/>
        <v>0.31837499999999996</v>
      </c>
    </row>
    <row r="106" spans="1:24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0.29112499999999997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0.2329</v>
      </c>
      <c r="W106" s="3">
        <v>1.25</v>
      </c>
      <c r="X106" s="50">
        <f t="shared" si="12"/>
        <v>0.29112499999999997</v>
      </c>
    </row>
    <row r="107" spans="1:24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0.3835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0.3068</v>
      </c>
      <c r="W107" s="3">
        <v>1.25</v>
      </c>
      <c r="X107" s="50">
        <f t="shared" si="12"/>
        <v>0.3835</v>
      </c>
    </row>
    <row r="108" spans="1:24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0.464375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0.3715</v>
      </c>
      <c r="W108" s="3">
        <v>1.25</v>
      </c>
      <c r="X108" s="50">
        <f t="shared" si="12"/>
        <v>0.464375</v>
      </c>
    </row>
    <row r="109" spans="1:24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0.503375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0.4027</v>
      </c>
      <c r="W109" s="3">
        <v>1.25</v>
      </c>
      <c r="X109" s="50">
        <f t="shared" si="12"/>
        <v>0.503375</v>
      </c>
    </row>
    <row r="110" spans="1:24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0.312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0.2496</v>
      </c>
      <c r="W110" s="3">
        <v>1.25</v>
      </c>
      <c r="X110" s="50">
        <f t="shared" si="12"/>
        <v>0.312</v>
      </c>
    </row>
    <row r="111" spans="1:24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0.277875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0.2223</v>
      </c>
      <c r="W111" s="3">
        <v>1.25</v>
      </c>
      <c r="X111" s="50">
        <f t="shared" si="12"/>
        <v>0.277875</v>
      </c>
    </row>
    <row r="112" spans="1:24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0.46375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0.371</v>
      </c>
      <c r="W112" s="3">
        <v>1.25</v>
      </c>
      <c r="X112" s="50">
        <f t="shared" si="12"/>
        <v>0.46375</v>
      </c>
    </row>
    <row r="113" spans="1:24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0.43012500000000004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0.3441</v>
      </c>
      <c r="W113" s="3">
        <v>1.25</v>
      </c>
      <c r="X113" s="50">
        <f t="shared" si="12"/>
        <v>0.43012500000000004</v>
      </c>
    </row>
    <row r="114" spans="1:24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0.39325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0.3146</v>
      </c>
      <c r="W114" s="3">
        <v>1.25</v>
      </c>
      <c r="X114" s="50">
        <f t="shared" si="12"/>
        <v>0.39325</v>
      </c>
    </row>
    <row r="115" spans="1:24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0.402875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0.3223</v>
      </c>
      <c r="W115" s="3">
        <v>1.25</v>
      </c>
      <c r="X115" s="50">
        <f t="shared" si="12"/>
        <v>0.402875</v>
      </c>
    </row>
    <row r="116" spans="1:24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0.47600000000000003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0.3808</v>
      </c>
      <c r="W116" s="3">
        <v>1.25</v>
      </c>
      <c r="X116" s="50">
        <f t="shared" si="12"/>
        <v>0.47600000000000003</v>
      </c>
    </row>
    <row r="117" spans="1:24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0.333375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0.2667</v>
      </c>
      <c r="W117" s="3">
        <v>1.25</v>
      </c>
      <c r="X117" s="50">
        <f t="shared" si="12"/>
        <v>0.333375</v>
      </c>
    </row>
    <row r="118" spans="1:24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0.41275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0.3302</v>
      </c>
      <c r="W118" s="3">
        <v>1.25</v>
      </c>
      <c r="X118" s="50">
        <f t="shared" si="12"/>
        <v>0.41275</v>
      </c>
    </row>
    <row r="119" spans="1:24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0.342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0.2736</v>
      </c>
      <c r="W119" s="3">
        <v>1.25</v>
      </c>
      <c r="X119" s="50">
        <f t="shared" si="12"/>
        <v>0.342</v>
      </c>
    </row>
    <row r="120" spans="1:24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0.521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0.4168</v>
      </c>
      <c r="W120" s="3">
        <v>1.25</v>
      </c>
      <c r="X120" s="50">
        <f t="shared" si="12"/>
        <v>0.521</v>
      </c>
    </row>
    <row r="121" spans="1:24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0.534125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0.4273</v>
      </c>
      <c r="W121" s="3">
        <v>1.25</v>
      </c>
      <c r="X121" s="50">
        <f t="shared" si="12"/>
        <v>0.534125</v>
      </c>
    </row>
    <row r="122" spans="1:24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0.415125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0.3321</v>
      </c>
      <c r="W122" s="3">
        <v>1.25</v>
      </c>
      <c r="X122" s="50">
        <f t="shared" si="12"/>
        <v>0.415125</v>
      </c>
    </row>
    <row r="123" spans="1:24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0.34662499999999996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0.2773</v>
      </c>
      <c r="W123" s="3">
        <v>1.25</v>
      </c>
      <c r="X123" s="50">
        <f t="shared" si="12"/>
        <v>0.34662499999999996</v>
      </c>
    </row>
    <row r="124" spans="1:24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 t="shared" si="7"/>
        <v>0</v>
      </c>
      <c r="K124" s="5">
        <f t="shared" si="8"/>
        <v>0</v>
      </c>
      <c r="M124" s="14">
        <f t="shared" si="9"/>
        <v>0.306875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0.2455</v>
      </c>
      <c r="W124" s="3">
        <v>1.25</v>
      </c>
      <c r="X124" s="50">
        <f t="shared" si="12"/>
        <v>0.306875</v>
      </c>
    </row>
    <row r="125" spans="1:24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0.40675000000000006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0.3254</v>
      </c>
      <c r="W125" s="3">
        <v>1.25</v>
      </c>
      <c r="X125" s="50">
        <f t="shared" si="12"/>
        <v>0.40675000000000006</v>
      </c>
    </row>
    <row r="126" spans="1:24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0.44187499999999996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0.3535</v>
      </c>
      <c r="W126" s="3">
        <v>1.25</v>
      </c>
      <c r="X126" s="50">
        <f t="shared" si="12"/>
        <v>0.44187499999999996</v>
      </c>
    </row>
    <row r="127" spans="1:24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0.348375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0.2787</v>
      </c>
      <c r="W127" s="3">
        <v>1.25</v>
      </c>
      <c r="X127" s="50">
        <f t="shared" si="12"/>
        <v>0.348375</v>
      </c>
    </row>
    <row r="128" spans="1:24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0.325625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0.2605</v>
      </c>
      <c r="W128" s="3">
        <v>1.25</v>
      </c>
      <c r="X128" s="50">
        <f t="shared" si="12"/>
        <v>0.325625</v>
      </c>
    </row>
    <row r="129" spans="1:24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0.25437499999999996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0.2035</v>
      </c>
      <c r="W129" s="3">
        <v>1.25</v>
      </c>
      <c r="X129" s="50">
        <f t="shared" si="12"/>
        <v>0.25437499999999996</v>
      </c>
    </row>
    <row r="130" spans="1:24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0.461375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0.3691</v>
      </c>
      <c r="W130" s="3">
        <v>1.25</v>
      </c>
      <c r="X130" s="50">
        <f t="shared" si="12"/>
        <v>0.461375</v>
      </c>
    </row>
    <row r="131" spans="1:24" ht="11.25">
      <c r="A131" s="4" t="s">
        <v>126</v>
      </c>
      <c r="C131" s="3" t="s">
        <v>254</v>
      </c>
      <c r="E131" s="20">
        <v>0</v>
      </c>
      <c r="G131" s="19">
        <v>0.65</v>
      </c>
      <c r="I131" s="20">
        <f t="shared" si="7"/>
        <v>0</v>
      </c>
      <c r="K131" s="5">
        <f t="shared" si="8"/>
        <v>0</v>
      </c>
      <c r="M131" s="14">
        <f t="shared" si="9"/>
        <v>0.38399999999999995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0.3072</v>
      </c>
      <c r="W131" s="3">
        <v>1.25</v>
      </c>
      <c r="X131" s="50">
        <f t="shared" si="12"/>
        <v>0.38399999999999995</v>
      </c>
    </row>
    <row r="132" spans="1:24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0.439125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0.3513</v>
      </c>
      <c r="W132" s="3">
        <v>1.25</v>
      </c>
      <c r="X132" s="50">
        <f t="shared" si="12"/>
        <v>0.439125</v>
      </c>
    </row>
    <row r="133" spans="1:24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0.337375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0.2699</v>
      </c>
      <c r="W133" s="3">
        <v>1.25</v>
      </c>
      <c r="X133" s="50">
        <f t="shared" si="12"/>
        <v>0.337375</v>
      </c>
    </row>
    <row r="134" spans="1:24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0.304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0.2432</v>
      </c>
      <c r="W134" s="3">
        <v>1.25</v>
      </c>
      <c r="X134" s="50">
        <f t="shared" si="12"/>
        <v>0.304</v>
      </c>
    </row>
    <row r="135" spans="1:24" ht="11.25">
      <c r="A135" s="4" t="s">
        <v>130</v>
      </c>
      <c r="C135" s="3" t="s">
        <v>258</v>
      </c>
      <c r="E135" s="20">
        <v>0</v>
      </c>
      <c r="G135" s="19">
        <v>0.65</v>
      </c>
      <c r="I135" s="20">
        <f t="shared" si="7"/>
        <v>0</v>
      </c>
      <c r="K135" s="5">
        <f>E135-I135</f>
        <v>0</v>
      </c>
      <c r="M135" s="14">
        <f t="shared" si="9"/>
        <v>0.446125</v>
      </c>
      <c r="O135" s="5">
        <f>K135*M135</f>
        <v>0</v>
      </c>
      <c r="Q135" s="16">
        <f>K135-O135</f>
        <v>0</v>
      </c>
      <c r="S135" s="16">
        <f t="shared" si="11"/>
        <v>0</v>
      </c>
      <c r="V135" s="14">
        <v>0.3569</v>
      </c>
      <c r="W135" s="3">
        <v>1.25</v>
      </c>
      <c r="X135" s="50">
        <f t="shared" si="12"/>
        <v>0.446125</v>
      </c>
    </row>
    <row r="136" spans="1:24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0.480375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0.3843</v>
      </c>
      <c r="W136" s="3">
        <v>1.25</v>
      </c>
      <c r="X136" s="50">
        <f t="shared" si="12"/>
        <v>0.480375</v>
      </c>
    </row>
    <row r="137" spans="1:24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f>X137</f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  <c r="V137" s="14">
        <v>0.4553</v>
      </c>
      <c r="W137" s="3">
        <v>1.25</v>
      </c>
      <c r="X137" s="50">
        <f>V137*W137</f>
        <v>0.569125</v>
      </c>
    </row>
    <row r="138" spans="1:24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0.4587</v>
      </c>
      <c r="W138" s="3">
        <v>1.25</v>
      </c>
      <c r="X138" s="50">
        <f>V138*W138</f>
        <v>0.573375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5117.7</v>
      </c>
      <c r="G142" s="6"/>
      <c r="I142" s="18">
        <f>SUM(I9:I141)</f>
        <v>3326.505</v>
      </c>
      <c r="K142" s="5">
        <f>SUM(K9:K141)</f>
        <v>1791.1949999999997</v>
      </c>
      <c r="O142" s="5">
        <f>SUM(O9:O141)</f>
        <v>890.8956131249997</v>
      </c>
      <c r="Q142" s="16">
        <f>K142-O142</f>
        <v>900.299386875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1.25</v>
      </c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4" ht="11.25">
      <c r="A9" s="4" t="s">
        <v>3</v>
      </c>
      <c r="C9" s="3" t="s">
        <v>4</v>
      </c>
      <c r="E9" s="20">
        <v>0</v>
      </c>
      <c r="G9" s="50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0">
        <f>V9*W9</f>
        <v>0.2915</v>
      </c>
    </row>
    <row r="10" spans="1:24" ht="11.25">
      <c r="A10" s="4" t="s">
        <v>5</v>
      </c>
      <c r="C10" s="3" t="s">
        <v>134</v>
      </c>
      <c r="E10" s="20">
        <v>0</v>
      </c>
      <c r="G10" s="50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0">
        <f aca="true" t="shared" si="5" ref="X10:X73">V10*W10</f>
        <v>0.55925</v>
      </c>
    </row>
    <row r="11" spans="1:24" ht="11.25">
      <c r="A11" s="4" t="s">
        <v>6</v>
      </c>
      <c r="C11" s="3" t="s">
        <v>135</v>
      </c>
      <c r="E11" s="20">
        <v>0</v>
      </c>
      <c r="G11" s="50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0">
        <f t="shared" si="5"/>
        <v>0.2405</v>
      </c>
    </row>
    <row r="12" spans="1:24" ht="11.25">
      <c r="A12" s="4" t="s">
        <v>7</v>
      </c>
      <c r="C12" s="3" t="s">
        <v>136</v>
      </c>
      <c r="E12" s="20">
        <v>0</v>
      </c>
      <c r="G12" s="50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0">
        <f t="shared" si="5"/>
        <v>0.4085</v>
      </c>
    </row>
    <row r="13" spans="1:24" ht="11.25">
      <c r="A13" s="4" t="s">
        <v>8</v>
      </c>
      <c r="C13" s="3" t="s">
        <v>137</v>
      </c>
      <c r="E13" s="20">
        <v>10231</v>
      </c>
      <c r="G13" s="50">
        <v>0.65</v>
      </c>
      <c r="I13" s="20">
        <f t="shared" si="0"/>
        <v>6650.150000000001</v>
      </c>
      <c r="K13" s="5">
        <f t="shared" si="1"/>
        <v>3580.8499999999995</v>
      </c>
      <c r="M13" s="14">
        <f t="shared" si="2"/>
        <v>0.34025</v>
      </c>
      <c r="O13" s="5">
        <f t="shared" si="6"/>
        <v>1218.3842124999999</v>
      </c>
      <c r="Q13" s="16">
        <f t="shared" si="3"/>
        <v>2362.4657874999994</v>
      </c>
      <c r="S13" s="16">
        <f t="shared" si="4"/>
        <v>0</v>
      </c>
      <c r="V13" s="14">
        <v>0.2722</v>
      </c>
      <c r="W13" s="3">
        <v>1.25</v>
      </c>
      <c r="X13" s="50">
        <f t="shared" si="5"/>
        <v>0.34025</v>
      </c>
    </row>
    <row r="14" spans="1:24" ht="11.25">
      <c r="A14" s="4" t="s">
        <v>9</v>
      </c>
      <c r="C14" s="3" t="s">
        <v>138</v>
      </c>
      <c r="E14" s="20">
        <v>0</v>
      </c>
      <c r="G14" s="50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0">
        <f t="shared" si="5"/>
        <v>0.32987500000000003</v>
      </c>
    </row>
    <row r="15" spans="1:24" ht="11.25">
      <c r="A15" s="4" t="s">
        <v>10</v>
      </c>
      <c r="C15" s="3" t="s">
        <v>139</v>
      </c>
      <c r="E15" s="20">
        <v>0</v>
      </c>
      <c r="G15" s="50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0">
        <f t="shared" si="5"/>
        <v>0.57525</v>
      </c>
    </row>
    <row r="16" spans="1:24" ht="11.25">
      <c r="A16" s="4" t="s">
        <v>11</v>
      </c>
      <c r="C16" s="3" t="s">
        <v>140</v>
      </c>
      <c r="E16" s="20">
        <v>0</v>
      </c>
      <c r="G16" s="50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0">
        <f t="shared" si="5"/>
        <v>0.41275</v>
      </c>
    </row>
    <row r="17" spans="1:24" ht="11.25">
      <c r="A17" s="4" t="s">
        <v>12</v>
      </c>
      <c r="C17" s="3" t="s">
        <v>141</v>
      </c>
      <c r="E17" s="20">
        <v>0</v>
      </c>
      <c r="G17" s="50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0">
        <f t="shared" si="5"/>
        <v>0.5347500000000001</v>
      </c>
    </row>
    <row r="18" spans="1:24" ht="11.25">
      <c r="A18" s="4" t="s">
        <v>13</v>
      </c>
      <c r="C18" s="3" t="s">
        <v>142</v>
      </c>
      <c r="E18" s="20">
        <v>0</v>
      </c>
      <c r="G18" s="50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0">
        <f t="shared" si="5"/>
        <v>0.42000000000000004</v>
      </c>
    </row>
    <row r="19" spans="1:24" ht="11.25">
      <c r="A19" s="4" t="s">
        <v>14</v>
      </c>
      <c r="C19" s="3" t="s">
        <v>143</v>
      </c>
      <c r="E19" s="20">
        <v>0</v>
      </c>
      <c r="G19" s="50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0">
        <f t="shared" si="5"/>
        <v>0.263625</v>
      </c>
    </row>
    <row r="20" spans="1:24" ht="11.25">
      <c r="A20" s="4" t="s">
        <v>15</v>
      </c>
      <c r="C20" s="3" t="s">
        <v>144</v>
      </c>
      <c r="E20" s="20">
        <v>0</v>
      </c>
      <c r="G20" s="50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0">
        <f t="shared" si="5"/>
        <v>0.45025000000000004</v>
      </c>
    </row>
    <row r="21" spans="1:24" ht="11.25">
      <c r="A21" s="4" t="s">
        <v>16</v>
      </c>
      <c r="C21" s="3" t="s">
        <v>145</v>
      </c>
      <c r="E21" s="20">
        <v>0</v>
      </c>
      <c r="G21" s="50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0">
        <f t="shared" si="5"/>
        <v>0.304875</v>
      </c>
    </row>
    <row r="22" spans="1:24" ht="11.25">
      <c r="A22" s="4" t="s">
        <v>17</v>
      </c>
      <c r="C22" s="3" t="s">
        <v>146</v>
      </c>
      <c r="E22" s="20">
        <v>1363.9</v>
      </c>
      <c r="G22" s="50">
        <v>0.65</v>
      </c>
      <c r="I22" s="20">
        <f t="shared" si="0"/>
        <v>886.5350000000001</v>
      </c>
      <c r="K22" s="5">
        <f t="shared" si="1"/>
        <v>477.365</v>
      </c>
      <c r="M22" s="14">
        <f t="shared" si="2"/>
        <v>0.39449999999999996</v>
      </c>
      <c r="O22" s="5">
        <f t="shared" si="6"/>
        <v>188.32049249999997</v>
      </c>
      <c r="Q22" s="16">
        <f t="shared" si="3"/>
        <v>289.0445075</v>
      </c>
      <c r="S22" s="16">
        <f t="shared" si="4"/>
        <v>0</v>
      </c>
      <c r="V22" s="14">
        <v>0.3156</v>
      </c>
      <c r="W22" s="3">
        <v>1.25</v>
      </c>
      <c r="X22" s="50">
        <f t="shared" si="5"/>
        <v>0.39449999999999996</v>
      </c>
    </row>
    <row r="23" spans="1:24" ht="11.25">
      <c r="A23" s="4" t="s">
        <v>18</v>
      </c>
      <c r="C23" s="3" t="s">
        <v>147</v>
      </c>
      <c r="E23" s="20">
        <v>0</v>
      </c>
      <c r="G23" s="50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0">
        <f t="shared" si="5"/>
        <v>0.252875</v>
      </c>
    </row>
    <row r="24" spans="1:24" ht="11.25">
      <c r="A24" s="4" t="s">
        <v>19</v>
      </c>
      <c r="C24" s="3" t="s">
        <v>148</v>
      </c>
      <c r="E24" s="20">
        <v>0</v>
      </c>
      <c r="G24" s="50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0">
        <f t="shared" si="5"/>
        <v>0.38837499999999997</v>
      </c>
    </row>
    <row r="25" spans="1:24" ht="11.25">
      <c r="A25" s="4" t="s">
        <v>20</v>
      </c>
      <c r="C25" s="3" t="s">
        <v>149</v>
      </c>
      <c r="E25" s="20">
        <v>0</v>
      </c>
      <c r="G25" s="50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0">
        <f t="shared" si="5"/>
        <v>0.4135</v>
      </c>
    </row>
    <row r="26" spans="1:24" ht="11.25">
      <c r="A26" s="4" t="s">
        <v>21</v>
      </c>
      <c r="C26" s="3" t="s">
        <v>150</v>
      </c>
      <c r="E26" s="20">
        <v>0</v>
      </c>
      <c r="G26" s="50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0">
        <f t="shared" si="5"/>
        <v>0.36374999999999996</v>
      </c>
    </row>
    <row r="27" spans="1:24" ht="11.25">
      <c r="A27" s="4" t="s">
        <v>22</v>
      </c>
      <c r="C27" s="3" t="s">
        <v>151</v>
      </c>
      <c r="E27" s="20">
        <v>0</v>
      </c>
      <c r="G27" s="50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0">
        <f t="shared" si="5"/>
        <v>0.391375</v>
      </c>
    </row>
    <row r="28" spans="1:24" ht="11.25">
      <c r="A28" s="4" t="s">
        <v>23</v>
      </c>
      <c r="C28" s="3" t="s">
        <v>152</v>
      </c>
      <c r="E28" s="20">
        <v>0</v>
      </c>
      <c r="G28" s="50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0">
        <f t="shared" si="5"/>
        <v>0.2755</v>
      </c>
    </row>
    <row r="29" spans="1:24" ht="11.25">
      <c r="A29" s="4" t="s">
        <v>24</v>
      </c>
      <c r="C29" s="3" t="s">
        <v>153</v>
      </c>
      <c r="E29" s="20">
        <v>0</v>
      </c>
      <c r="G29" s="50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0">
        <f t="shared" si="5"/>
        <v>0.48162499999999997</v>
      </c>
    </row>
    <row r="30" spans="1:24" ht="11.25">
      <c r="A30" s="4" t="s">
        <v>25</v>
      </c>
      <c r="C30" s="3" t="s">
        <v>154</v>
      </c>
      <c r="E30" s="20">
        <v>0</v>
      </c>
      <c r="G30" s="50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0">
        <f t="shared" si="5"/>
        <v>0.5996250000000001</v>
      </c>
    </row>
    <row r="31" spans="1:24" ht="11.25">
      <c r="A31" s="4" t="s">
        <v>26</v>
      </c>
      <c r="C31" s="3" t="s">
        <v>155</v>
      </c>
      <c r="E31" s="20">
        <v>0</v>
      </c>
      <c r="G31" s="50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0">
        <f t="shared" si="5"/>
        <v>0.36262500000000003</v>
      </c>
    </row>
    <row r="32" spans="1:24" ht="11.25">
      <c r="A32" s="4" t="s">
        <v>27</v>
      </c>
      <c r="C32" s="3" t="s">
        <v>156</v>
      </c>
      <c r="E32" s="20">
        <v>0</v>
      </c>
      <c r="G32" s="50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0">
        <f t="shared" si="5"/>
        <v>0.470875</v>
      </c>
    </row>
    <row r="33" spans="1:24" ht="11.25">
      <c r="A33" s="4" t="s">
        <v>28</v>
      </c>
      <c r="C33" s="3" t="s">
        <v>157</v>
      </c>
      <c r="E33" s="20">
        <v>0</v>
      </c>
      <c r="G33" s="50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0">
        <f t="shared" si="5"/>
        <v>0.38</v>
      </c>
    </row>
    <row r="34" spans="1:24" ht="11.25">
      <c r="A34" s="4" t="s">
        <v>29</v>
      </c>
      <c r="C34" s="3" t="s">
        <v>158</v>
      </c>
      <c r="E34" s="20">
        <v>0</v>
      </c>
      <c r="G34" s="50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0">
        <f t="shared" si="5"/>
        <v>0.38025000000000003</v>
      </c>
    </row>
    <row r="35" spans="1:24" ht="11.25">
      <c r="A35" s="4" t="s">
        <v>30</v>
      </c>
      <c r="C35" s="3" t="s">
        <v>159</v>
      </c>
      <c r="E35" s="20">
        <v>5848.8</v>
      </c>
      <c r="G35" s="50">
        <v>0.65</v>
      </c>
      <c r="I35" s="20">
        <f t="shared" si="0"/>
        <v>3801.7200000000003</v>
      </c>
      <c r="K35" s="5">
        <f t="shared" si="1"/>
        <v>2047.08</v>
      </c>
      <c r="M35" s="14">
        <f t="shared" si="2"/>
        <v>0.41974999999999996</v>
      </c>
      <c r="O35" s="5">
        <f t="shared" si="6"/>
        <v>859.2618299999999</v>
      </c>
      <c r="Q35" s="16">
        <f t="shared" si="3"/>
        <v>1187.81817</v>
      </c>
      <c r="S35" s="16">
        <f t="shared" si="4"/>
        <v>0</v>
      </c>
      <c r="V35" s="14">
        <v>0.3358</v>
      </c>
      <c r="W35" s="3">
        <v>1.25</v>
      </c>
      <c r="X35" s="50">
        <f t="shared" si="5"/>
        <v>0.41974999999999996</v>
      </c>
    </row>
    <row r="36" spans="1:24" ht="11.25">
      <c r="A36" s="4" t="s">
        <v>31</v>
      </c>
      <c r="C36" s="3" t="s">
        <v>160</v>
      </c>
      <c r="E36" s="20">
        <v>0</v>
      </c>
      <c r="G36" s="50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0">
        <f t="shared" si="5"/>
        <v>0.48162499999999997</v>
      </c>
    </row>
    <row r="37" spans="1:24" ht="11.25">
      <c r="A37" s="4" t="s">
        <v>32</v>
      </c>
      <c r="C37" s="3" t="s">
        <v>161</v>
      </c>
      <c r="E37" s="20">
        <v>0</v>
      </c>
      <c r="G37" s="50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0">
        <f t="shared" si="5"/>
        <v>0.576375</v>
      </c>
    </row>
    <row r="38" spans="1:24" ht="11.25">
      <c r="A38" s="4" t="s">
        <v>33</v>
      </c>
      <c r="C38" s="3" t="s">
        <v>162</v>
      </c>
      <c r="E38" s="20">
        <v>0</v>
      </c>
      <c r="G38" s="50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0">
        <f t="shared" si="5"/>
        <v>0.573</v>
      </c>
    </row>
    <row r="39" spans="1:24" ht="11.25">
      <c r="A39" s="4" t="s">
        <v>34</v>
      </c>
      <c r="C39" s="3" t="s">
        <v>163</v>
      </c>
      <c r="E39" s="20">
        <v>0</v>
      </c>
      <c r="G39" s="50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0">
        <f t="shared" si="5"/>
        <v>0.2905</v>
      </c>
    </row>
    <row r="40" spans="1:24" ht="11.25">
      <c r="A40" s="4" t="s">
        <v>35</v>
      </c>
      <c r="C40" s="3" t="s">
        <v>164</v>
      </c>
      <c r="E40" s="20">
        <v>4532.82</v>
      </c>
      <c r="G40" s="50">
        <v>0.65</v>
      </c>
      <c r="I40" s="20">
        <f t="shared" si="0"/>
        <v>2946.333</v>
      </c>
      <c r="K40" s="5">
        <f t="shared" si="1"/>
        <v>1586.4869999999996</v>
      </c>
      <c r="M40" s="14">
        <f t="shared" si="2"/>
        <v>0.476375</v>
      </c>
      <c r="O40" s="5">
        <f t="shared" si="6"/>
        <v>755.7627446249998</v>
      </c>
      <c r="Q40" s="16">
        <f t="shared" si="3"/>
        <v>830.7242553749999</v>
      </c>
      <c r="S40" s="16">
        <f t="shared" si="4"/>
        <v>0</v>
      </c>
      <c r="V40" s="14">
        <v>0.3811</v>
      </c>
      <c r="W40" s="3">
        <v>1.25</v>
      </c>
      <c r="X40" s="50">
        <f t="shared" si="5"/>
        <v>0.476375</v>
      </c>
    </row>
    <row r="41" spans="1:24" ht="11.25">
      <c r="A41" s="4" t="s">
        <v>36</v>
      </c>
      <c r="C41" s="3" t="s">
        <v>165</v>
      </c>
      <c r="E41" s="20">
        <v>0</v>
      </c>
      <c r="G41" s="50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0">
        <f t="shared" si="5"/>
        <v>0.35374999999999995</v>
      </c>
    </row>
    <row r="42" spans="1:24" ht="11.25">
      <c r="A42" s="4" t="s">
        <v>37</v>
      </c>
      <c r="C42" s="3" t="s">
        <v>166</v>
      </c>
      <c r="E42" s="20">
        <v>0</v>
      </c>
      <c r="G42" s="50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0">
        <f t="shared" si="5"/>
        <v>0.5435</v>
      </c>
    </row>
    <row r="43" spans="1:24" ht="11.25">
      <c r="A43" s="4" t="s">
        <v>38</v>
      </c>
      <c r="C43" s="3" t="s">
        <v>167</v>
      </c>
      <c r="E43" s="20">
        <v>0</v>
      </c>
      <c r="G43" s="50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0">
        <f t="shared" si="5"/>
        <v>0.36225</v>
      </c>
    </row>
    <row r="44" spans="1:24" ht="11.25">
      <c r="A44" s="4" t="s">
        <v>39</v>
      </c>
      <c r="C44" s="3" t="s">
        <v>168</v>
      </c>
      <c r="E44" s="20">
        <v>0</v>
      </c>
      <c r="G44" s="50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0">
        <f t="shared" si="5"/>
        <v>0.46087500000000003</v>
      </c>
    </row>
    <row r="45" spans="1:24" ht="11.25">
      <c r="A45" s="4" t="s">
        <v>40</v>
      </c>
      <c r="C45" s="3" t="s">
        <v>169</v>
      </c>
      <c r="E45" s="20">
        <v>0</v>
      </c>
      <c r="G45" s="50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0">
        <f t="shared" si="5"/>
        <v>0.6088749999999999</v>
      </c>
    </row>
    <row r="46" spans="1:24" ht="11.25">
      <c r="A46" s="4" t="s">
        <v>41</v>
      </c>
      <c r="C46" s="3" t="s">
        <v>170</v>
      </c>
      <c r="E46" s="20">
        <v>0</v>
      </c>
      <c r="G46" s="50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0">
        <f t="shared" si="5"/>
        <v>0.263625</v>
      </c>
    </row>
    <row r="47" spans="1:24" ht="11.25">
      <c r="A47" s="4" t="s">
        <v>42</v>
      </c>
      <c r="C47" s="3" t="s">
        <v>171</v>
      </c>
      <c r="E47" s="20">
        <v>0</v>
      </c>
      <c r="G47" s="50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0">
        <f t="shared" si="5"/>
        <v>0.433875</v>
      </c>
    </row>
    <row r="48" spans="1:24" ht="11.25">
      <c r="A48" s="4" t="s">
        <v>43</v>
      </c>
      <c r="C48" s="3" t="s">
        <v>172</v>
      </c>
      <c r="E48" s="20">
        <v>0</v>
      </c>
      <c r="G48" s="50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0">
        <f t="shared" si="5"/>
        <v>0.28325</v>
      </c>
    </row>
    <row r="49" spans="1:24" ht="11.25">
      <c r="A49" s="4" t="s">
        <v>44</v>
      </c>
      <c r="C49" s="3" t="s">
        <v>173</v>
      </c>
      <c r="E49" s="20">
        <v>0</v>
      </c>
      <c r="G49" s="50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0">
        <f t="shared" si="5"/>
        <v>0.291875</v>
      </c>
    </row>
    <row r="50" spans="1:24" ht="11.25">
      <c r="A50" s="4" t="s">
        <v>45</v>
      </c>
      <c r="C50" s="3" t="s">
        <v>174</v>
      </c>
      <c r="E50" s="20">
        <v>0</v>
      </c>
      <c r="G50" s="50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0">
        <f t="shared" si="5"/>
        <v>0.5555</v>
      </c>
    </row>
    <row r="51" spans="1:24" ht="11.25">
      <c r="A51" s="4" t="s">
        <v>46</v>
      </c>
      <c r="C51" s="3" t="s">
        <v>175</v>
      </c>
      <c r="E51" s="20">
        <v>0</v>
      </c>
      <c r="G51" s="50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0">
        <f t="shared" si="5"/>
        <v>0.469375</v>
      </c>
    </row>
    <row r="52" spans="1:24" ht="11.25">
      <c r="A52" s="4" t="s">
        <v>47</v>
      </c>
      <c r="C52" s="3" t="s">
        <v>176</v>
      </c>
      <c r="E52" s="20">
        <v>0</v>
      </c>
      <c r="G52" s="50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0">
        <f t="shared" si="5"/>
        <v>0.34825</v>
      </c>
    </row>
    <row r="53" spans="1:24" ht="11.25">
      <c r="A53" s="4" t="s">
        <v>48</v>
      </c>
      <c r="C53" s="3" t="s">
        <v>177</v>
      </c>
      <c r="E53" s="20">
        <v>0</v>
      </c>
      <c r="G53" s="50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0">
        <f t="shared" si="5"/>
        <v>0.47775</v>
      </c>
    </row>
    <row r="54" spans="1:24" ht="11.25">
      <c r="A54" s="4" t="s">
        <v>49</v>
      </c>
      <c r="C54" s="3" t="s">
        <v>178</v>
      </c>
      <c r="E54" s="20">
        <v>0</v>
      </c>
      <c r="G54" s="50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0">
        <f t="shared" si="5"/>
        <v>0.451625</v>
      </c>
    </row>
    <row r="55" spans="1:24" ht="11.25">
      <c r="A55" s="4" t="s">
        <v>50</v>
      </c>
      <c r="C55" s="3" t="s">
        <v>179</v>
      </c>
      <c r="E55" s="20">
        <v>0</v>
      </c>
      <c r="G55" s="50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0">
        <f t="shared" si="5"/>
        <v>0.560375</v>
      </c>
    </row>
    <row r="56" spans="1:24" ht="11.25">
      <c r="A56" s="4" t="s">
        <v>51</v>
      </c>
      <c r="C56" s="3" t="s">
        <v>180</v>
      </c>
      <c r="E56" s="20">
        <v>0</v>
      </c>
      <c r="G56" s="50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0">
        <f t="shared" si="5"/>
        <v>0.393</v>
      </c>
    </row>
    <row r="57" spans="1:24" ht="11.25">
      <c r="A57" s="4" t="s">
        <v>52</v>
      </c>
      <c r="C57" s="3" t="s">
        <v>181</v>
      </c>
      <c r="E57" s="20">
        <v>0</v>
      </c>
      <c r="G57" s="50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0">
        <f t="shared" si="5"/>
        <v>0.45337500000000003</v>
      </c>
    </row>
    <row r="58" spans="1:24" ht="11.25">
      <c r="A58" s="4" t="s">
        <v>53</v>
      </c>
      <c r="C58" s="3" t="s">
        <v>182</v>
      </c>
      <c r="E58" s="20">
        <v>0</v>
      </c>
      <c r="G58" s="50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0">
        <f t="shared" si="5"/>
        <v>0.48162499999999997</v>
      </c>
    </row>
    <row r="59" spans="1:24" ht="11.25">
      <c r="A59" s="4" t="s">
        <v>54</v>
      </c>
      <c r="C59" s="3" t="s">
        <v>183</v>
      </c>
      <c r="E59" s="20">
        <v>0</v>
      </c>
      <c r="G59" s="50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0">
        <f t="shared" si="5"/>
        <v>0.548875</v>
      </c>
    </row>
    <row r="60" spans="1:24" ht="11.25">
      <c r="A60" s="4" t="s">
        <v>55</v>
      </c>
      <c r="C60" s="3" t="s">
        <v>184</v>
      </c>
      <c r="E60" s="20">
        <v>0</v>
      </c>
      <c r="G60" s="50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0">
        <f t="shared" si="5"/>
        <v>0.280625</v>
      </c>
    </row>
    <row r="61" spans="1:24" ht="11.25">
      <c r="A61" s="4" t="s">
        <v>56</v>
      </c>
      <c r="C61" s="3" t="s">
        <v>185</v>
      </c>
      <c r="E61" s="20">
        <v>0</v>
      </c>
      <c r="G61" s="50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0">
        <f t="shared" si="5"/>
        <v>0.5955</v>
      </c>
    </row>
    <row r="62" spans="1:24" ht="11.25">
      <c r="A62" s="4" t="s">
        <v>57</v>
      </c>
      <c r="C62" s="3" t="s">
        <v>186</v>
      </c>
      <c r="E62" s="20">
        <v>0</v>
      </c>
      <c r="G62" s="50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0">
        <f t="shared" si="5"/>
        <v>0.550125</v>
      </c>
    </row>
    <row r="63" spans="1:24" ht="11.25">
      <c r="A63" s="4" t="s">
        <v>58</v>
      </c>
      <c r="C63" s="3" t="s">
        <v>187</v>
      </c>
      <c r="E63" s="20">
        <v>0</v>
      </c>
      <c r="G63" s="50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0">
        <f t="shared" si="5"/>
        <v>0.21225</v>
      </c>
    </row>
    <row r="64" spans="1:24" ht="11.25">
      <c r="A64" s="4" t="s">
        <v>59</v>
      </c>
      <c r="C64" s="3" t="s">
        <v>188</v>
      </c>
      <c r="E64" s="20">
        <v>0</v>
      </c>
      <c r="G64" s="50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0">
        <f t="shared" si="5"/>
        <v>0.41937500000000005</v>
      </c>
    </row>
    <row r="65" spans="1:24" ht="11.25">
      <c r="A65" s="4" t="s">
        <v>60</v>
      </c>
      <c r="C65" s="3" t="s">
        <v>189</v>
      </c>
      <c r="E65" s="20">
        <v>0</v>
      </c>
      <c r="G65" s="50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0">
        <f t="shared" si="5"/>
        <v>0.533875</v>
      </c>
    </row>
    <row r="66" spans="1:24" ht="11.25">
      <c r="A66" s="4" t="s">
        <v>61</v>
      </c>
      <c r="C66" s="3" t="s">
        <v>190</v>
      </c>
      <c r="E66" s="20">
        <v>0</v>
      </c>
      <c r="G66" s="50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0">
        <f t="shared" si="5"/>
        <v>0.28575</v>
      </c>
    </row>
    <row r="67" spans="1:24" ht="11.25">
      <c r="A67" s="4" t="s">
        <v>62</v>
      </c>
      <c r="C67" s="3" t="s">
        <v>191</v>
      </c>
      <c r="E67" s="20">
        <v>0</v>
      </c>
      <c r="G67" s="50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0">
        <f t="shared" si="5"/>
        <v>0.541625</v>
      </c>
    </row>
    <row r="68" spans="1:24" ht="11.25">
      <c r="A68" s="4" t="s">
        <v>63</v>
      </c>
      <c r="C68" s="3" t="s">
        <v>192</v>
      </c>
      <c r="E68" s="20">
        <v>0</v>
      </c>
      <c r="G68" s="50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0">
        <f t="shared" si="5"/>
        <v>0.35424999999999995</v>
      </c>
    </row>
    <row r="69" spans="1:24" ht="11.25">
      <c r="A69" s="4" t="s">
        <v>64</v>
      </c>
      <c r="C69" s="3" t="s">
        <v>193</v>
      </c>
      <c r="E69" s="20">
        <v>0</v>
      </c>
      <c r="G69" s="50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0">
        <f t="shared" si="5"/>
        <v>0.39149999999999996</v>
      </c>
    </row>
    <row r="70" spans="1:24" ht="11.25">
      <c r="A70" s="4" t="s">
        <v>65</v>
      </c>
      <c r="C70" s="3" t="s">
        <v>194</v>
      </c>
      <c r="E70" s="20">
        <v>0</v>
      </c>
      <c r="G70" s="50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0">
        <f t="shared" si="5"/>
        <v>0.541125</v>
      </c>
    </row>
    <row r="71" spans="1:24" ht="11.25">
      <c r="A71" s="4" t="s">
        <v>66</v>
      </c>
      <c r="C71" s="3" t="s">
        <v>195</v>
      </c>
      <c r="E71" s="20">
        <v>0</v>
      </c>
      <c r="G71" s="50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0">
        <f t="shared" si="5"/>
        <v>0.246375</v>
      </c>
    </row>
    <row r="72" spans="1:24" ht="11.25">
      <c r="A72" s="4" t="s">
        <v>67</v>
      </c>
      <c r="C72" s="3" t="s">
        <v>196</v>
      </c>
      <c r="E72" s="20">
        <v>0</v>
      </c>
      <c r="G72" s="50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0">
        <f t="shared" si="5"/>
        <v>0.41300000000000003</v>
      </c>
    </row>
    <row r="73" spans="1:24" ht="11.25">
      <c r="A73" s="4" t="s">
        <v>68</v>
      </c>
      <c r="C73" s="3" t="s">
        <v>197</v>
      </c>
      <c r="E73" s="20">
        <v>0</v>
      </c>
      <c r="G73" s="50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0">
        <f t="shared" si="5"/>
        <v>0.33575</v>
      </c>
    </row>
    <row r="74" spans="1:24" ht="11.25">
      <c r="A74" s="4" t="s">
        <v>69</v>
      </c>
      <c r="C74" s="3" t="s">
        <v>198</v>
      </c>
      <c r="E74" s="20">
        <v>0</v>
      </c>
      <c r="G74" s="50">
        <v>0.65</v>
      </c>
      <c r="I74" s="20">
        <f aca="true" t="shared" si="7" ref="I74:I136">E74*G74</f>
        <v>0</v>
      </c>
      <c r="K74" s="5">
        <f aca="true" t="shared" si="8" ref="K74:K134">E74-I74</f>
        <v>0</v>
      </c>
      <c r="M74" s="14">
        <f aca="true" t="shared" si="9" ref="M74:M136">X74</f>
        <v>0.510375</v>
      </c>
      <c r="O74" s="5">
        <f t="shared" si="6"/>
        <v>0</v>
      </c>
      <c r="Q74" s="16">
        <f aca="true" t="shared" si="10" ref="Q74:Q134">K74-O74</f>
        <v>0</v>
      </c>
      <c r="S74" s="16">
        <f aca="true" t="shared" si="11" ref="S74:S136">E74-(I74+O74+Q74)</f>
        <v>0</v>
      </c>
      <c r="V74" s="14">
        <v>0.4083</v>
      </c>
      <c r="W74" s="3">
        <v>1.25</v>
      </c>
      <c r="X74" s="50">
        <f aca="true" t="shared" si="12" ref="X74:X136">V74*W74</f>
        <v>0.510375</v>
      </c>
    </row>
    <row r="75" spans="1:24" ht="11.25">
      <c r="A75" s="4" t="s">
        <v>70</v>
      </c>
      <c r="C75" s="3" t="s">
        <v>199</v>
      </c>
      <c r="E75" s="20">
        <v>0</v>
      </c>
      <c r="G75" s="50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4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0">
        <f t="shared" si="12"/>
        <v>0.35812499999999997</v>
      </c>
    </row>
    <row r="76" spans="1:24" ht="11.25">
      <c r="A76" s="4" t="s">
        <v>71</v>
      </c>
      <c r="C76" s="3" t="s">
        <v>200</v>
      </c>
      <c r="E76" s="20">
        <v>0</v>
      </c>
      <c r="G76" s="50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0">
        <f t="shared" si="12"/>
        <v>0.317375</v>
      </c>
    </row>
    <row r="77" spans="1:24" ht="11.25">
      <c r="A77" s="4" t="s">
        <v>72</v>
      </c>
      <c r="C77" s="3" t="s">
        <v>201</v>
      </c>
      <c r="E77" s="20">
        <v>0</v>
      </c>
      <c r="G77" s="50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0">
        <f t="shared" si="12"/>
        <v>0.294375</v>
      </c>
    </row>
    <row r="78" spans="1:24" ht="11.25">
      <c r="A78" s="4" t="s">
        <v>73</v>
      </c>
      <c r="C78" s="3" t="s">
        <v>202</v>
      </c>
      <c r="E78" s="20">
        <v>0</v>
      </c>
      <c r="G78" s="50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0">
        <f t="shared" si="12"/>
        <v>0.54275</v>
      </c>
    </row>
    <row r="79" spans="1:24" ht="11.25">
      <c r="A79" s="4" t="s">
        <v>74</v>
      </c>
      <c r="C79" s="3" t="s">
        <v>203</v>
      </c>
      <c r="E79" s="20">
        <v>0</v>
      </c>
      <c r="G79" s="50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0">
        <f t="shared" si="12"/>
        <v>0.279</v>
      </c>
    </row>
    <row r="80" spans="1:24" ht="11.25">
      <c r="A80" s="4" t="s">
        <v>75</v>
      </c>
      <c r="C80" s="3" t="s">
        <v>204</v>
      </c>
      <c r="E80" s="20">
        <v>0</v>
      </c>
      <c r="G80" s="50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0">
        <f t="shared" si="12"/>
        <v>0.46449999999999997</v>
      </c>
    </row>
    <row r="81" spans="1:24" ht="11.25">
      <c r="A81" s="4" t="s">
        <v>76</v>
      </c>
      <c r="C81" s="3" t="s">
        <v>205</v>
      </c>
      <c r="E81" s="20">
        <v>0</v>
      </c>
      <c r="G81" s="50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0">
        <f t="shared" si="12"/>
        <v>0.42674999999999996</v>
      </c>
    </row>
    <row r="82" spans="1:24" ht="11.25">
      <c r="A82" s="4" t="s">
        <v>77</v>
      </c>
      <c r="C82" s="3" t="s">
        <v>206</v>
      </c>
      <c r="E82" s="20">
        <v>0</v>
      </c>
      <c r="G82" s="50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0">
        <f t="shared" si="12"/>
        <v>0.365375</v>
      </c>
    </row>
    <row r="83" spans="1:24" ht="11.25">
      <c r="A83" s="4" t="s">
        <v>78</v>
      </c>
      <c r="C83" s="3" t="s">
        <v>207</v>
      </c>
      <c r="E83" s="20">
        <v>0</v>
      </c>
      <c r="G83" s="50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0">
        <f t="shared" si="12"/>
        <v>0.524875</v>
      </c>
    </row>
    <row r="84" spans="1:24" ht="11.25">
      <c r="A84" s="4" t="s">
        <v>79</v>
      </c>
      <c r="C84" s="3" t="s">
        <v>208</v>
      </c>
      <c r="E84" s="20">
        <v>0</v>
      </c>
      <c r="G84" s="50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0">
        <f t="shared" si="12"/>
        <v>0.403375</v>
      </c>
    </row>
    <row r="85" spans="1:24" ht="11.25">
      <c r="A85" s="4" t="s">
        <v>80</v>
      </c>
      <c r="C85" s="3" t="s">
        <v>209</v>
      </c>
      <c r="E85" s="20">
        <v>0</v>
      </c>
      <c r="G85" s="50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0">
        <f t="shared" si="12"/>
        <v>0.549625</v>
      </c>
    </row>
    <row r="86" spans="1:24" ht="11.25">
      <c r="A86" s="4" t="s">
        <v>81</v>
      </c>
      <c r="C86" s="3" t="s">
        <v>210</v>
      </c>
      <c r="E86" s="20">
        <v>0</v>
      </c>
      <c r="G86" s="50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0">
        <f t="shared" si="12"/>
        <v>0.292</v>
      </c>
    </row>
    <row r="87" spans="1:24" ht="11.25">
      <c r="A87" s="4" t="s">
        <v>82</v>
      </c>
      <c r="C87" s="3" t="s">
        <v>211</v>
      </c>
      <c r="E87" s="20">
        <v>0</v>
      </c>
      <c r="G87" s="50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0">
        <f t="shared" si="12"/>
        <v>0.430625</v>
      </c>
    </row>
    <row r="88" spans="1:24" ht="11.25">
      <c r="A88" s="4" t="s">
        <v>83</v>
      </c>
      <c r="C88" s="3" t="s">
        <v>212</v>
      </c>
      <c r="E88" s="20">
        <v>0</v>
      </c>
      <c r="G88" s="50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0">
        <f t="shared" si="12"/>
        <v>0.23675000000000002</v>
      </c>
    </row>
    <row r="89" spans="1:24" ht="11.25">
      <c r="A89" s="4" t="s">
        <v>84</v>
      </c>
      <c r="C89" s="3" t="s">
        <v>213</v>
      </c>
      <c r="E89" s="20">
        <v>0</v>
      </c>
      <c r="G89" s="50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0">
        <f t="shared" si="12"/>
        <v>0.39425</v>
      </c>
    </row>
    <row r="90" spans="1:24" ht="11.25">
      <c r="A90" s="4" t="s">
        <v>85</v>
      </c>
      <c r="C90" s="3" t="s">
        <v>214</v>
      </c>
      <c r="E90" s="20">
        <v>9837.5</v>
      </c>
      <c r="G90" s="50">
        <v>0.65</v>
      </c>
      <c r="I90" s="20">
        <f t="shared" si="7"/>
        <v>6394.375</v>
      </c>
      <c r="K90" s="5">
        <f t="shared" si="8"/>
        <v>3443.125</v>
      </c>
      <c r="M90" s="14">
        <f t="shared" si="9"/>
        <v>0.43962500000000004</v>
      </c>
      <c r="O90" s="5">
        <f t="shared" si="13"/>
        <v>1513.6838281250002</v>
      </c>
      <c r="Q90" s="16">
        <f t="shared" si="10"/>
        <v>1929.4411718749998</v>
      </c>
      <c r="S90" s="16">
        <f t="shared" si="11"/>
        <v>0</v>
      </c>
      <c r="V90" s="14">
        <v>0.3517</v>
      </c>
      <c r="W90" s="3">
        <v>1.25</v>
      </c>
      <c r="X90" s="50">
        <f t="shared" si="12"/>
        <v>0.43962500000000004</v>
      </c>
    </row>
    <row r="91" spans="1:24" ht="11.25">
      <c r="A91" s="4" t="s">
        <v>86</v>
      </c>
      <c r="C91" s="3" t="s">
        <v>215</v>
      </c>
      <c r="E91" s="20">
        <v>0</v>
      </c>
      <c r="G91" s="50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0">
        <f t="shared" si="12"/>
        <v>0.29212499999999997</v>
      </c>
    </row>
    <row r="92" spans="1:24" ht="11.25">
      <c r="A92" s="4" t="s">
        <v>87</v>
      </c>
      <c r="C92" s="3" t="s">
        <v>216</v>
      </c>
      <c r="E92" s="20">
        <v>0</v>
      </c>
      <c r="G92" s="50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0">
        <f t="shared" si="12"/>
        <v>0.40375</v>
      </c>
    </row>
    <row r="93" spans="1:24" ht="11.25">
      <c r="A93" s="4" t="s">
        <v>88</v>
      </c>
      <c r="C93" s="3" t="s">
        <v>217</v>
      </c>
      <c r="E93" s="20">
        <v>0</v>
      </c>
      <c r="G93" s="50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0">
        <f t="shared" si="12"/>
        <v>0.5735</v>
      </c>
    </row>
    <row r="94" spans="1:24" ht="11.25">
      <c r="A94" s="4" t="s">
        <v>89</v>
      </c>
      <c r="C94" s="3" t="s">
        <v>218</v>
      </c>
      <c r="E94" s="20">
        <v>0</v>
      </c>
      <c r="G94" s="50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0">
        <f t="shared" si="12"/>
        <v>0.554875</v>
      </c>
    </row>
    <row r="95" spans="1:24" ht="11.25">
      <c r="A95" s="4" t="s">
        <v>90</v>
      </c>
      <c r="C95" s="3" t="s">
        <v>219</v>
      </c>
      <c r="E95" s="20">
        <v>1900.86</v>
      </c>
      <c r="G95" s="50">
        <v>0.65</v>
      </c>
      <c r="I95" s="20">
        <f t="shared" si="7"/>
        <v>1235.559</v>
      </c>
      <c r="K95" s="5">
        <f t="shared" si="8"/>
        <v>665.3009999999999</v>
      </c>
      <c r="M95" s="14">
        <f t="shared" si="9"/>
        <v>0.49737499999999996</v>
      </c>
      <c r="O95" s="5">
        <f t="shared" si="13"/>
        <v>330.9040848749999</v>
      </c>
      <c r="Q95" s="16">
        <f t="shared" si="10"/>
        <v>334.396915125</v>
      </c>
      <c r="S95" s="16">
        <f t="shared" si="11"/>
        <v>0</v>
      </c>
      <c r="V95" s="14">
        <v>0.3979</v>
      </c>
      <c r="W95" s="3">
        <v>1.25</v>
      </c>
      <c r="X95" s="50">
        <f t="shared" si="12"/>
        <v>0.49737499999999996</v>
      </c>
    </row>
    <row r="96" spans="1:24" ht="11.25">
      <c r="A96" s="4" t="s">
        <v>91</v>
      </c>
      <c r="C96" s="3" t="s">
        <v>220</v>
      </c>
      <c r="E96" s="20">
        <v>0</v>
      </c>
      <c r="G96" s="50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0">
        <f t="shared" si="12"/>
        <v>0.298375</v>
      </c>
    </row>
    <row r="97" spans="1:24" ht="11.25">
      <c r="A97" s="4" t="s">
        <v>92</v>
      </c>
      <c r="C97" s="3" t="s">
        <v>221</v>
      </c>
      <c r="E97" s="20">
        <v>0</v>
      </c>
      <c r="G97" s="50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0">
        <f t="shared" si="12"/>
        <v>0.306875</v>
      </c>
    </row>
    <row r="98" spans="1:24" ht="11.25">
      <c r="A98" s="4" t="s">
        <v>93</v>
      </c>
      <c r="C98" s="3" t="s">
        <v>222</v>
      </c>
      <c r="E98" s="20">
        <v>0</v>
      </c>
      <c r="G98" s="50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0">
        <f t="shared" si="12"/>
        <v>0.48162499999999997</v>
      </c>
    </row>
    <row r="99" spans="1:24" ht="11.25">
      <c r="A99" s="4" t="s">
        <v>94</v>
      </c>
      <c r="C99" s="3" t="s">
        <v>223</v>
      </c>
      <c r="E99" s="20">
        <v>0</v>
      </c>
      <c r="G99" s="50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0">
        <f t="shared" si="12"/>
        <v>0.34500000000000003</v>
      </c>
    </row>
    <row r="100" spans="1:24" ht="11.25">
      <c r="A100" s="4" t="s">
        <v>95</v>
      </c>
      <c r="C100" s="3" t="s">
        <v>224</v>
      </c>
      <c r="E100" s="20">
        <v>0</v>
      </c>
      <c r="G100" s="50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0">
        <f t="shared" si="12"/>
        <v>0.378125</v>
      </c>
    </row>
    <row r="101" spans="1:24" ht="11.25">
      <c r="A101" s="4" t="s">
        <v>96</v>
      </c>
      <c r="C101" s="3" t="s">
        <v>225</v>
      </c>
      <c r="E101" s="20">
        <v>0</v>
      </c>
      <c r="G101" s="50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0">
        <f t="shared" si="12"/>
        <v>0.34437500000000004</v>
      </c>
    </row>
    <row r="102" spans="1:24" ht="11.25">
      <c r="A102" s="4" t="s">
        <v>97</v>
      </c>
      <c r="C102" s="3" t="s">
        <v>226</v>
      </c>
      <c r="E102" s="20">
        <v>0</v>
      </c>
      <c r="G102" s="50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0">
        <f t="shared" si="12"/>
        <v>0.33849999999999997</v>
      </c>
    </row>
    <row r="103" spans="1:24" ht="11.25">
      <c r="A103" s="4" t="s">
        <v>98</v>
      </c>
      <c r="C103" s="3" t="s">
        <v>227</v>
      </c>
      <c r="E103" s="20">
        <v>0</v>
      </c>
      <c r="G103" s="50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0">
        <f t="shared" si="12"/>
        <v>0.486</v>
      </c>
    </row>
    <row r="104" spans="1:24" ht="11.25">
      <c r="A104" s="4" t="s">
        <v>99</v>
      </c>
      <c r="C104" s="3" t="s">
        <v>228</v>
      </c>
      <c r="E104" s="20">
        <v>0</v>
      </c>
      <c r="G104" s="50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0">
        <f t="shared" si="12"/>
        <v>0.663625</v>
      </c>
    </row>
    <row r="105" spans="1:24" ht="11.25">
      <c r="A105" s="4" t="s">
        <v>100</v>
      </c>
      <c r="C105" s="3" t="s">
        <v>229</v>
      </c>
      <c r="E105" s="20">
        <v>12198.5</v>
      </c>
      <c r="G105" s="50">
        <v>0.65</v>
      </c>
      <c r="I105" s="20">
        <f t="shared" si="7"/>
        <v>7929.025000000001</v>
      </c>
      <c r="K105" s="5">
        <f t="shared" si="8"/>
        <v>4269.474999999999</v>
      </c>
      <c r="M105" s="14">
        <f t="shared" si="9"/>
        <v>0.31837499999999996</v>
      </c>
      <c r="O105" s="5">
        <f t="shared" si="13"/>
        <v>1359.2941031249998</v>
      </c>
      <c r="Q105" s="16">
        <f t="shared" si="10"/>
        <v>2910.1808968749997</v>
      </c>
      <c r="S105" s="16">
        <f t="shared" si="11"/>
        <v>0</v>
      </c>
      <c r="V105" s="14">
        <v>0.2547</v>
      </c>
      <c r="W105" s="3">
        <v>1.25</v>
      </c>
      <c r="X105" s="50">
        <f t="shared" si="12"/>
        <v>0.31837499999999996</v>
      </c>
    </row>
    <row r="106" spans="1:24" ht="11.25">
      <c r="A106" s="4" t="s">
        <v>101</v>
      </c>
      <c r="C106" s="3" t="s">
        <v>230</v>
      </c>
      <c r="E106" s="20">
        <v>0</v>
      </c>
      <c r="G106" s="50">
        <v>0.65</v>
      </c>
      <c r="I106" s="20">
        <f t="shared" si="7"/>
        <v>0</v>
      </c>
      <c r="K106" s="5">
        <f t="shared" si="8"/>
        <v>0</v>
      </c>
      <c r="M106" s="14">
        <f t="shared" si="9"/>
        <v>0.29112499999999997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0.2329</v>
      </c>
      <c r="W106" s="3">
        <v>1.25</v>
      </c>
      <c r="X106" s="50">
        <f t="shared" si="12"/>
        <v>0.29112499999999997</v>
      </c>
    </row>
    <row r="107" spans="1:24" ht="11.25">
      <c r="A107" s="4" t="s">
        <v>102</v>
      </c>
      <c r="C107" s="3" t="s">
        <v>231</v>
      </c>
      <c r="E107" s="20">
        <v>0</v>
      </c>
      <c r="G107" s="50">
        <v>0.65</v>
      </c>
      <c r="I107" s="20">
        <f t="shared" si="7"/>
        <v>0</v>
      </c>
      <c r="K107" s="5">
        <f t="shared" si="8"/>
        <v>0</v>
      </c>
      <c r="M107" s="14">
        <f t="shared" si="9"/>
        <v>0.3835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0.3068</v>
      </c>
      <c r="W107" s="3">
        <v>1.25</v>
      </c>
      <c r="X107" s="50">
        <f t="shared" si="12"/>
        <v>0.3835</v>
      </c>
    </row>
    <row r="108" spans="1:24" ht="11.25">
      <c r="A108" s="4" t="s">
        <v>103</v>
      </c>
      <c r="C108" s="3" t="s">
        <v>232</v>
      </c>
      <c r="E108" s="20">
        <v>0</v>
      </c>
      <c r="G108" s="50">
        <v>0.65</v>
      </c>
      <c r="I108" s="20">
        <f t="shared" si="7"/>
        <v>0</v>
      </c>
      <c r="K108" s="5">
        <f t="shared" si="8"/>
        <v>0</v>
      </c>
      <c r="M108" s="14">
        <f t="shared" si="9"/>
        <v>0.464375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0.3715</v>
      </c>
      <c r="W108" s="3">
        <v>1.25</v>
      </c>
      <c r="X108" s="50">
        <f t="shared" si="12"/>
        <v>0.464375</v>
      </c>
    </row>
    <row r="109" spans="1:24" ht="11.25">
      <c r="A109" s="4" t="s">
        <v>104</v>
      </c>
      <c r="C109" s="3" t="s">
        <v>233</v>
      </c>
      <c r="E109" s="20">
        <v>0</v>
      </c>
      <c r="G109" s="50">
        <v>0.65</v>
      </c>
      <c r="I109" s="20">
        <f t="shared" si="7"/>
        <v>0</v>
      </c>
      <c r="K109" s="5">
        <f t="shared" si="8"/>
        <v>0</v>
      </c>
      <c r="M109" s="14">
        <f t="shared" si="9"/>
        <v>0.503375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0.4027</v>
      </c>
      <c r="W109" s="3">
        <v>1.25</v>
      </c>
      <c r="X109" s="50">
        <f t="shared" si="12"/>
        <v>0.503375</v>
      </c>
    </row>
    <row r="110" spans="1:24" ht="11.25">
      <c r="A110" s="4" t="s">
        <v>105</v>
      </c>
      <c r="C110" s="3" t="s">
        <v>234</v>
      </c>
      <c r="E110" s="20">
        <v>0</v>
      </c>
      <c r="G110" s="50">
        <v>0.65</v>
      </c>
      <c r="I110" s="20">
        <f t="shared" si="7"/>
        <v>0</v>
      </c>
      <c r="K110" s="5">
        <f t="shared" si="8"/>
        <v>0</v>
      </c>
      <c r="M110" s="14">
        <f t="shared" si="9"/>
        <v>0.312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0.2496</v>
      </c>
      <c r="W110" s="3">
        <v>1.25</v>
      </c>
      <c r="X110" s="50">
        <f t="shared" si="12"/>
        <v>0.312</v>
      </c>
    </row>
    <row r="111" spans="1:24" ht="11.25">
      <c r="A111" s="4" t="s">
        <v>106</v>
      </c>
      <c r="C111" s="3" t="s">
        <v>235</v>
      </c>
      <c r="E111" s="20">
        <v>0</v>
      </c>
      <c r="G111" s="50">
        <v>0.65</v>
      </c>
      <c r="I111" s="20">
        <f t="shared" si="7"/>
        <v>0</v>
      </c>
      <c r="K111" s="5">
        <f t="shared" si="8"/>
        <v>0</v>
      </c>
      <c r="M111" s="14">
        <f t="shared" si="9"/>
        <v>0.277875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0.2223</v>
      </c>
      <c r="W111" s="3">
        <v>1.25</v>
      </c>
      <c r="X111" s="50">
        <f t="shared" si="12"/>
        <v>0.277875</v>
      </c>
    </row>
    <row r="112" spans="1:24" ht="11.25">
      <c r="A112" s="4" t="s">
        <v>107</v>
      </c>
      <c r="C112" s="3" t="s">
        <v>236</v>
      </c>
      <c r="E112" s="20">
        <v>0</v>
      </c>
      <c r="G112" s="50">
        <v>0.65</v>
      </c>
      <c r="I112" s="20">
        <f t="shared" si="7"/>
        <v>0</v>
      </c>
      <c r="K112" s="5">
        <f t="shared" si="8"/>
        <v>0</v>
      </c>
      <c r="M112" s="14">
        <f t="shared" si="9"/>
        <v>0.46375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0.371</v>
      </c>
      <c r="W112" s="3">
        <v>1.25</v>
      </c>
      <c r="X112" s="50">
        <f t="shared" si="12"/>
        <v>0.46375</v>
      </c>
    </row>
    <row r="113" spans="1:24" ht="11.25">
      <c r="A113" s="4" t="s">
        <v>109</v>
      </c>
      <c r="C113" s="3" t="s">
        <v>237</v>
      </c>
      <c r="E113" s="20">
        <v>0</v>
      </c>
      <c r="G113" s="50">
        <v>0.65</v>
      </c>
      <c r="I113" s="20">
        <f t="shared" si="7"/>
        <v>0</v>
      </c>
      <c r="K113" s="5">
        <f t="shared" si="8"/>
        <v>0</v>
      </c>
      <c r="M113" s="14">
        <f t="shared" si="9"/>
        <v>0.43012500000000004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0.3441</v>
      </c>
      <c r="W113" s="3">
        <v>1.25</v>
      </c>
      <c r="X113" s="50">
        <f t="shared" si="12"/>
        <v>0.43012500000000004</v>
      </c>
    </row>
    <row r="114" spans="1:24" ht="11.25">
      <c r="A114" s="4" t="s">
        <v>110</v>
      </c>
      <c r="C114" s="3" t="s">
        <v>238</v>
      </c>
      <c r="E114" s="20">
        <v>0</v>
      </c>
      <c r="G114" s="50">
        <v>0.65</v>
      </c>
      <c r="I114" s="20">
        <f t="shared" si="7"/>
        <v>0</v>
      </c>
      <c r="K114" s="5">
        <f t="shared" si="8"/>
        <v>0</v>
      </c>
      <c r="M114" s="14">
        <f t="shared" si="9"/>
        <v>0.39325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0.3146</v>
      </c>
      <c r="W114" s="3">
        <v>1.25</v>
      </c>
      <c r="X114" s="50">
        <f t="shared" si="12"/>
        <v>0.39325</v>
      </c>
    </row>
    <row r="115" spans="1:24" ht="11.25">
      <c r="A115" s="4" t="s">
        <v>108</v>
      </c>
      <c r="C115" s="3" t="s">
        <v>277</v>
      </c>
      <c r="E115" s="20">
        <v>0</v>
      </c>
      <c r="G115" s="50">
        <v>0.65</v>
      </c>
      <c r="I115" s="20">
        <f t="shared" si="7"/>
        <v>0</v>
      </c>
      <c r="K115" s="5">
        <f t="shared" si="8"/>
        <v>0</v>
      </c>
      <c r="M115" s="14">
        <f t="shared" si="9"/>
        <v>0.402875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0.3223</v>
      </c>
      <c r="W115" s="3">
        <v>1.25</v>
      </c>
      <c r="X115" s="50">
        <f t="shared" si="12"/>
        <v>0.402875</v>
      </c>
    </row>
    <row r="116" spans="1:24" ht="11.25">
      <c r="A116" s="4" t="s">
        <v>111</v>
      </c>
      <c r="C116" s="3" t="s">
        <v>239</v>
      </c>
      <c r="E116" s="20">
        <v>0</v>
      </c>
      <c r="G116" s="50">
        <v>0.65</v>
      </c>
      <c r="I116" s="20">
        <f t="shared" si="7"/>
        <v>0</v>
      </c>
      <c r="K116" s="5">
        <f t="shared" si="8"/>
        <v>0</v>
      </c>
      <c r="M116" s="14">
        <f t="shared" si="9"/>
        <v>0.47600000000000003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0.3808</v>
      </c>
      <c r="W116" s="3">
        <v>1.25</v>
      </c>
      <c r="X116" s="50">
        <f t="shared" si="12"/>
        <v>0.47600000000000003</v>
      </c>
    </row>
    <row r="117" spans="1:24" ht="11.25">
      <c r="A117" s="4" t="s">
        <v>112</v>
      </c>
      <c r="C117" s="3" t="s">
        <v>240</v>
      </c>
      <c r="E117" s="20">
        <v>0</v>
      </c>
      <c r="G117" s="50">
        <v>0.65</v>
      </c>
      <c r="I117" s="20">
        <f t="shared" si="7"/>
        <v>0</v>
      </c>
      <c r="K117" s="5">
        <f t="shared" si="8"/>
        <v>0</v>
      </c>
      <c r="M117" s="14">
        <f t="shared" si="9"/>
        <v>0.333375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0.2667</v>
      </c>
      <c r="W117" s="3">
        <v>1.25</v>
      </c>
      <c r="X117" s="50">
        <f t="shared" si="12"/>
        <v>0.333375</v>
      </c>
    </row>
    <row r="118" spans="1:24" ht="11.25">
      <c r="A118" s="4" t="s">
        <v>113</v>
      </c>
      <c r="C118" s="3" t="s">
        <v>241</v>
      </c>
      <c r="E118" s="20">
        <v>0</v>
      </c>
      <c r="G118" s="50">
        <v>0.65</v>
      </c>
      <c r="I118" s="20">
        <f t="shared" si="7"/>
        <v>0</v>
      </c>
      <c r="K118" s="5">
        <f t="shared" si="8"/>
        <v>0</v>
      </c>
      <c r="M118" s="14">
        <f t="shared" si="9"/>
        <v>0.41275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0.3302</v>
      </c>
      <c r="W118" s="3">
        <v>1.25</v>
      </c>
      <c r="X118" s="50">
        <f t="shared" si="12"/>
        <v>0.41275</v>
      </c>
    </row>
    <row r="119" spans="1:24" ht="11.25">
      <c r="A119" s="4" t="s">
        <v>114</v>
      </c>
      <c r="C119" s="3" t="s">
        <v>242</v>
      </c>
      <c r="E119" s="20">
        <v>12198.5</v>
      </c>
      <c r="G119" s="50">
        <v>0.65</v>
      </c>
      <c r="I119" s="20">
        <f t="shared" si="7"/>
        <v>7929.025000000001</v>
      </c>
      <c r="K119" s="5">
        <f t="shared" si="8"/>
        <v>4269.474999999999</v>
      </c>
      <c r="M119" s="14">
        <f t="shared" si="9"/>
        <v>0.342</v>
      </c>
      <c r="O119" s="5">
        <f t="shared" si="13"/>
        <v>1460.1604499999999</v>
      </c>
      <c r="Q119" s="16">
        <f t="shared" si="10"/>
        <v>2809.3145499999996</v>
      </c>
      <c r="S119" s="16">
        <f t="shared" si="11"/>
        <v>0</v>
      </c>
      <c r="V119" s="14">
        <v>0.2736</v>
      </c>
      <c r="W119" s="3">
        <v>1.25</v>
      </c>
      <c r="X119" s="50">
        <f t="shared" si="12"/>
        <v>0.342</v>
      </c>
    </row>
    <row r="120" spans="1:24" ht="11.25">
      <c r="A120" s="4" t="s">
        <v>115</v>
      </c>
      <c r="C120" s="3" t="s">
        <v>243</v>
      </c>
      <c r="E120" s="20">
        <v>0</v>
      </c>
      <c r="G120" s="50">
        <v>0.65</v>
      </c>
      <c r="I120" s="20">
        <f t="shared" si="7"/>
        <v>0</v>
      </c>
      <c r="K120" s="5">
        <f t="shared" si="8"/>
        <v>0</v>
      </c>
      <c r="M120" s="14">
        <f t="shared" si="9"/>
        <v>0.521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0.4168</v>
      </c>
      <c r="W120" s="3">
        <v>1.25</v>
      </c>
      <c r="X120" s="50">
        <f t="shared" si="12"/>
        <v>0.521</v>
      </c>
    </row>
    <row r="121" spans="1:24" ht="11.25">
      <c r="A121" s="4" t="s">
        <v>116</v>
      </c>
      <c r="C121" s="3" t="s">
        <v>244</v>
      </c>
      <c r="E121" s="20">
        <v>0</v>
      </c>
      <c r="G121" s="50">
        <v>0.65</v>
      </c>
      <c r="I121" s="20">
        <f t="shared" si="7"/>
        <v>0</v>
      </c>
      <c r="K121" s="5">
        <f t="shared" si="8"/>
        <v>0</v>
      </c>
      <c r="M121" s="14">
        <f t="shared" si="9"/>
        <v>0.534125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0.4273</v>
      </c>
      <c r="W121" s="3">
        <v>1.25</v>
      </c>
      <c r="X121" s="50">
        <f t="shared" si="12"/>
        <v>0.534125</v>
      </c>
    </row>
    <row r="122" spans="1:24" ht="11.25">
      <c r="A122" s="4" t="s">
        <v>117</v>
      </c>
      <c r="C122" s="3" t="s">
        <v>245</v>
      </c>
      <c r="E122" s="20">
        <v>0</v>
      </c>
      <c r="G122" s="50">
        <v>0.65</v>
      </c>
      <c r="I122" s="20">
        <f t="shared" si="7"/>
        <v>0</v>
      </c>
      <c r="K122" s="5">
        <f t="shared" si="8"/>
        <v>0</v>
      </c>
      <c r="M122" s="14">
        <f t="shared" si="9"/>
        <v>0.415125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0.3321</v>
      </c>
      <c r="W122" s="3">
        <v>1.25</v>
      </c>
      <c r="X122" s="50">
        <f t="shared" si="12"/>
        <v>0.415125</v>
      </c>
    </row>
    <row r="123" spans="1:24" ht="11.25">
      <c r="A123" s="4" t="s">
        <v>118</v>
      </c>
      <c r="C123" s="3" t="s">
        <v>246</v>
      </c>
      <c r="E123" s="20">
        <v>0</v>
      </c>
      <c r="G123" s="50">
        <v>0.65</v>
      </c>
      <c r="I123" s="20">
        <f t="shared" si="7"/>
        <v>0</v>
      </c>
      <c r="K123" s="5">
        <f t="shared" si="8"/>
        <v>0</v>
      </c>
      <c r="M123" s="14">
        <f t="shared" si="9"/>
        <v>0.34662499999999996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0.2773</v>
      </c>
      <c r="W123" s="3">
        <v>1.25</v>
      </c>
      <c r="X123" s="50">
        <f t="shared" si="12"/>
        <v>0.34662499999999996</v>
      </c>
    </row>
    <row r="124" spans="1:24" ht="11.25">
      <c r="A124" s="4" t="s">
        <v>119</v>
      </c>
      <c r="C124" s="3" t="s">
        <v>247</v>
      </c>
      <c r="E124" s="20">
        <v>0</v>
      </c>
      <c r="G124" s="50">
        <v>0.65</v>
      </c>
      <c r="I124" s="20">
        <f t="shared" si="7"/>
        <v>0</v>
      </c>
      <c r="K124" s="5">
        <f t="shared" si="8"/>
        <v>0</v>
      </c>
      <c r="M124" s="14">
        <f t="shared" si="9"/>
        <v>0.306875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0.2455</v>
      </c>
      <c r="W124" s="3">
        <v>1.25</v>
      </c>
      <c r="X124" s="50">
        <f t="shared" si="12"/>
        <v>0.306875</v>
      </c>
    </row>
    <row r="125" spans="1:24" ht="11.25">
      <c r="A125" s="4" t="s">
        <v>120</v>
      </c>
      <c r="C125" s="3" t="s">
        <v>248</v>
      </c>
      <c r="E125" s="20">
        <v>0</v>
      </c>
      <c r="G125" s="50">
        <v>0.65</v>
      </c>
      <c r="I125" s="20">
        <f t="shared" si="7"/>
        <v>0</v>
      </c>
      <c r="K125" s="5">
        <f t="shared" si="8"/>
        <v>0</v>
      </c>
      <c r="M125" s="14">
        <f t="shared" si="9"/>
        <v>0.40675000000000006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0.3254</v>
      </c>
      <c r="W125" s="3">
        <v>1.25</v>
      </c>
      <c r="X125" s="50">
        <f t="shared" si="12"/>
        <v>0.40675000000000006</v>
      </c>
    </row>
    <row r="126" spans="1:24" ht="11.25">
      <c r="A126" s="4" t="s">
        <v>121</v>
      </c>
      <c r="C126" s="3" t="s">
        <v>249</v>
      </c>
      <c r="E126" s="20">
        <v>0</v>
      </c>
      <c r="G126" s="50">
        <v>0.65</v>
      </c>
      <c r="I126" s="20">
        <f t="shared" si="7"/>
        <v>0</v>
      </c>
      <c r="K126" s="5">
        <f t="shared" si="8"/>
        <v>0</v>
      </c>
      <c r="M126" s="14">
        <f t="shared" si="9"/>
        <v>0.44187499999999996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0.3535</v>
      </c>
      <c r="W126" s="3">
        <v>1.25</v>
      </c>
      <c r="X126" s="50">
        <f t="shared" si="12"/>
        <v>0.44187499999999996</v>
      </c>
    </row>
    <row r="127" spans="1:24" ht="11.25">
      <c r="A127" s="4" t="s">
        <v>122</v>
      </c>
      <c r="C127" s="3" t="s">
        <v>250</v>
      </c>
      <c r="E127" s="20">
        <v>0</v>
      </c>
      <c r="G127" s="50">
        <v>0.65</v>
      </c>
      <c r="I127" s="20">
        <f t="shared" si="7"/>
        <v>0</v>
      </c>
      <c r="K127" s="5">
        <f t="shared" si="8"/>
        <v>0</v>
      </c>
      <c r="M127" s="14">
        <f t="shared" si="9"/>
        <v>0.348375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0.2787</v>
      </c>
      <c r="W127" s="3">
        <v>1.25</v>
      </c>
      <c r="X127" s="50">
        <f t="shared" si="12"/>
        <v>0.348375</v>
      </c>
    </row>
    <row r="128" spans="1:24" ht="11.25">
      <c r="A128" s="4" t="s">
        <v>123</v>
      </c>
      <c r="C128" s="3" t="s">
        <v>251</v>
      </c>
      <c r="E128" s="20">
        <v>0</v>
      </c>
      <c r="G128" s="50">
        <v>0.65</v>
      </c>
      <c r="I128" s="20">
        <f t="shared" si="7"/>
        <v>0</v>
      </c>
      <c r="K128" s="5">
        <f t="shared" si="8"/>
        <v>0</v>
      </c>
      <c r="M128" s="14">
        <f t="shared" si="9"/>
        <v>0.325625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0.2605</v>
      </c>
      <c r="W128" s="3">
        <v>1.25</v>
      </c>
      <c r="X128" s="50">
        <f t="shared" si="12"/>
        <v>0.325625</v>
      </c>
    </row>
    <row r="129" spans="1:24" ht="11.25">
      <c r="A129" s="4" t="s">
        <v>124</v>
      </c>
      <c r="C129" s="3" t="s">
        <v>252</v>
      </c>
      <c r="E129" s="20">
        <v>0</v>
      </c>
      <c r="G129" s="50">
        <v>0.65</v>
      </c>
      <c r="I129" s="20">
        <f t="shared" si="7"/>
        <v>0</v>
      </c>
      <c r="K129" s="5">
        <f t="shared" si="8"/>
        <v>0</v>
      </c>
      <c r="M129" s="14">
        <f t="shared" si="9"/>
        <v>0.25437499999999996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0.2035</v>
      </c>
      <c r="W129" s="3">
        <v>1.25</v>
      </c>
      <c r="X129" s="50">
        <f t="shared" si="12"/>
        <v>0.25437499999999996</v>
      </c>
    </row>
    <row r="130" spans="1:24" ht="11.25">
      <c r="A130" s="4" t="s">
        <v>125</v>
      </c>
      <c r="C130" s="3" t="s">
        <v>253</v>
      </c>
      <c r="E130" s="20">
        <v>0</v>
      </c>
      <c r="G130" s="50">
        <v>0.65</v>
      </c>
      <c r="I130" s="20">
        <f t="shared" si="7"/>
        <v>0</v>
      </c>
      <c r="K130" s="5">
        <f t="shared" si="8"/>
        <v>0</v>
      </c>
      <c r="M130" s="14">
        <f t="shared" si="9"/>
        <v>0.461375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0.3691</v>
      </c>
      <c r="W130" s="3">
        <v>1.25</v>
      </c>
      <c r="X130" s="50">
        <f t="shared" si="12"/>
        <v>0.461375</v>
      </c>
    </row>
    <row r="131" spans="1:24" ht="11.25">
      <c r="A131" s="4" t="s">
        <v>126</v>
      </c>
      <c r="C131" s="3" t="s">
        <v>254</v>
      </c>
      <c r="E131" s="20">
        <v>0</v>
      </c>
      <c r="G131" s="50">
        <v>0.65</v>
      </c>
      <c r="I131" s="20">
        <f t="shared" si="7"/>
        <v>0</v>
      </c>
      <c r="K131" s="5">
        <f t="shared" si="8"/>
        <v>0</v>
      </c>
      <c r="M131" s="14">
        <f t="shared" si="9"/>
        <v>0.38399999999999995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0.3072</v>
      </c>
      <c r="W131" s="3">
        <v>1.25</v>
      </c>
      <c r="X131" s="50">
        <f t="shared" si="12"/>
        <v>0.38399999999999995</v>
      </c>
    </row>
    <row r="132" spans="1:24" ht="11.25">
      <c r="A132" s="4" t="s">
        <v>127</v>
      </c>
      <c r="C132" s="3" t="s">
        <v>255</v>
      </c>
      <c r="E132" s="20">
        <v>0</v>
      </c>
      <c r="G132" s="50">
        <v>0.65</v>
      </c>
      <c r="I132" s="20">
        <f t="shared" si="7"/>
        <v>0</v>
      </c>
      <c r="K132" s="5">
        <f t="shared" si="8"/>
        <v>0</v>
      </c>
      <c r="M132" s="14">
        <f t="shared" si="9"/>
        <v>0.439125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0.3513</v>
      </c>
      <c r="W132" s="3">
        <v>1.25</v>
      </c>
      <c r="X132" s="50">
        <f t="shared" si="12"/>
        <v>0.439125</v>
      </c>
    </row>
    <row r="133" spans="1:24" ht="11.25">
      <c r="A133" s="4" t="s">
        <v>128</v>
      </c>
      <c r="C133" s="3" t="s">
        <v>256</v>
      </c>
      <c r="E133" s="20">
        <v>0</v>
      </c>
      <c r="G133" s="50">
        <v>0.65</v>
      </c>
      <c r="I133" s="20">
        <f t="shared" si="7"/>
        <v>0</v>
      </c>
      <c r="K133" s="5">
        <f t="shared" si="8"/>
        <v>0</v>
      </c>
      <c r="M133" s="14">
        <f t="shared" si="9"/>
        <v>0.337375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0.2699</v>
      </c>
      <c r="W133" s="3">
        <v>1.25</v>
      </c>
      <c r="X133" s="50">
        <f t="shared" si="12"/>
        <v>0.337375</v>
      </c>
    </row>
    <row r="134" spans="1:24" ht="11.25">
      <c r="A134" s="4" t="s">
        <v>129</v>
      </c>
      <c r="C134" s="3" t="s">
        <v>257</v>
      </c>
      <c r="E134" s="20">
        <v>0</v>
      </c>
      <c r="G134" s="50">
        <v>0.65</v>
      </c>
      <c r="I134" s="20">
        <f t="shared" si="7"/>
        <v>0</v>
      </c>
      <c r="K134" s="5">
        <f t="shared" si="8"/>
        <v>0</v>
      </c>
      <c r="M134" s="14">
        <f t="shared" si="9"/>
        <v>0.304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0.2432</v>
      </c>
      <c r="W134" s="3">
        <v>1.25</v>
      </c>
      <c r="X134" s="50">
        <f t="shared" si="12"/>
        <v>0.304</v>
      </c>
    </row>
    <row r="135" spans="1:24" ht="11.25">
      <c r="A135" s="4" t="s">
        <v>130</v>
      </c>
      <c r="C135" s="3" t="s">
        <v>258</v>
      </c>
      <c r="E135" s="20">
        <v>0</v>
      </c>
      <c r="G135" s="50">
        <v>0.65</v>
      </c>
      <c r="I135" s="20">
        <f t="shared" si="7"/>
        <v>0</v>
      </c>
      <c r="K135" s="5">
        <f>E135-I135</f>
        <v>0</v>
      </c>
      <c r="M135" s="14">
        <f t="shared" si="9"/>
        <v>0.446125</v>
      </c>
      <c r="O135" s="5">
        <f>K135*M135</f>
        <v>0</v>
      </c>
      <c r="Q135" s="16">
        <f>K135-O135</f>
        <v>0</v>
      </c>
      <c r="S135" s="16">
        <f t="shared" si="11"/>
        <v>0</v>
      </c>
      <c r="V135" s="14">
        <v>0.3569</v>
      </c>
      <c r="W135" s="3">
        <v>1.25</v>
      </c>
      <c r="X135" s="50">
        <f t="shared" si="12"/>
        <v>0.446125</v>
      </c>
    </row>
    <row r="136" spans="1:24" ht="11.25">
      <c r="A136" s="4" t="s">
        <v>131</v>
      </c>
      <c r="C136" s="3" t="s">
        <v>259</v>
      </c>
      <c r="E136" s="20">
        <v>0</v>
      </c>
      <c r="G136" s="50">
        <v>0.65</v>
      </c>
      <c r="I136" s="20">
        <f t="shared" si="7"/>
        <v>0</v>
      </c>
      <c r="K136" s="5">
        <f>E136-I136</f>
        <v>0</v>
      </c>
      <c r="M136" s="14">
        <f t="shared" si="9"/>
        <v>0.480375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0.3843</v>
      </c>
      <c r="W136" s="3">
        <v>1.25</v>
      </c>
      <c r="X136" s="50">
        <f t="shared" si="12"/>
        <v>0.480375</v>
      </c>
    </row>
    <row r="137" spans="1:24" ht="11.25">
      <c r="A137" s="4" t="s">
        <v>132</v>
      </c>
      <c r="C137" s="3" t="s">
        <v>260</v>
      </c>
      <c r="E137" s="20">
        <v>4532.82</v>
      </c>
      <c r="G137" s="50">
        <v>0.65</v>
      </c>
      <c r="I137" s="20">
        <f>E137*G137</f>
        <v>2946.333</v>
      </c>
      <c r="K137" s="5">
        <f>E137-I137</f>
        <v>1586.4869999999996</v>
      </c>
      <c r="M137" s="14">
        <f>X137</f>
        <v>0.569125</v>
      </c>
      <c r="O137" s="5">
        <f>K137*M137</f>
        <v>902.9094138749998</v>
      </c>
      <c r="Q137" s="16">
        <f>K137-O137</f>
        <v>683.5775861249998</v>
      </c>
      <c r="S137" s="16">
        <f>E137-(I137+O137+Q137)</f>
        <v>0</v>
      </c>
      <c r="V137" s="14">
        <v>0.4553</v>
      </c>
      <c r="W137" s="3">
        <v>1.25</v>
      </c>
      <c r="X137" s="50">
        <f>V137*W137</f>
        <v>0.569125</v>
      </c>
    </row>
    <row r="138" spans="1:24" ht="11.25">
      <c r="A138" s="4" t="s">
        <v>133</v>
      </c>
      <c r="C138" s="3" t="s">
        <v>261</v>
      </c>
      <c r="E138" s="20">
        <v>0</v>
      </c>
      <c r="G138" s="50">
        <v>0.65</v>
      </c>
      <c r="I138" s="20">
        <f>E138*G138</f>
        <v>0</v>
      </c>
      <c r="K138" s="5">
        <f>E138-I138</f>
        <v>0</v>
      </c>
      <c r="M138" s="14">
        <f>X138</f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0.4587</v>
      </c>
      <c r="W138" s="3">
        <v>1.25</v>
      </c>
      <c r="X138" s="50">
        <f>V138*W138</f>
        <v>0.573375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62644.7</v>
      </c>
      <c r="G142" s="6"/>
      <c r="I142" s="18">
        <f>SUM(I9:I141)</f>
        <v>40719.055</v>
      </c>
      <c r="K142" s="5">
        <f>SUM(K9:K141)</f>
        <v>21925.644999999997</v>
      </c>
      <c r="O142" s="5">
        <f>SUM(O9:O141)</f>
        <v>8588.681159624999</v>
      </c>
      <c r="Q142" s="16">
        <f>K142-O142</f>
        <v>13336.963840374998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9" sqref="E9:E138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0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50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50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50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50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50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50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50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50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50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50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50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50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50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50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50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50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50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50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50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50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50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50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50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50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50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5117.7</v>
      </c>
      <c r="G35" s="50">
        <v>0.65</v>
      </c>
      <c r="I35" s="20">
        <f t="shared" si="0"/>
        <v>3326.505</v>
      </c>
      <c r="K35" s="5">
        <f t="shared" si="1"/>
        <v>1791.1949999999997</v>
      </c>
      <c r="M35" s="14">
        <v>0.41974999999999996</v>
      </c>
      <c r="O35" s="5">
        <f t="shared" si="4"/>
        <v>751.8541012499998</v>
      </c>
      <c r="Q35" s="16">
        <f t="shared" si="2"/>
        <v>1039.34089875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50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50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50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50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50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50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50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50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50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50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50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50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50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50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50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50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50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50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50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50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50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50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50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50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50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50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50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50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50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50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50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50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50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50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50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50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50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50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50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50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50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50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50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50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50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50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50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50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50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50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50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50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50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50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50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50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50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50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50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50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50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50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50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50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50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50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50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50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50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50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50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50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50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50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50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50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50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50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50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50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50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50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50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50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50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50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50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50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50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D125" s="22"/>
      <c r="E125" s="20">
        <v>0</v>
      </c>
      <c r="G125" s="50">
        <v>0.65</v>
      </c>
      <c r="H125" s="22"/>
      <c r="I125" s="23">
        <f t="shared" si="5"/>
        <v>0</v>
      </c>
      <c r="J125" s="22"/>
      <c r="K125" s="24">
        <f t="shared" si="6"/>
        <v>0</v>
      </c>
      <c r="L125" s="22"/>
      <c r="M125" s="14">
        <v>0.40675000000000006</v>
      </c>
      <c r="N125" s="22"/>
      <c r="O125" s="24">
        <f t="shared" si="9"/>
        <v>0</v>
      </c>
      <c r="P125" s="22"/>
      <c r="Q125" s="25">
        <f t="shared" si="7"/>
        <v>0</v>
      </c>
      <c r="R125" s="22"/>
      <c r="S125" s="16">
        <f t="shared" si="8"/>
        <v>0</v>
      </c>
    </row>
    <row r="126" spans="1:19" ht="11.25">
      <c r="A126" s="4" t="s">
        <v>121</v>
      </c>
      <c r="C126" s="3" t="s">
        <v>249</v>
      </c>
      <c r="D126" s="22"/>
      <c r="E126" s="20">
        <v>0</v>
      </c>
      <c r="G126" s="50">
        <v>0.65</v>
      </c>
      <c r="H126" s="22"/>
      <c r="I126" s="23">
        <f t="shared" si="5"/>
        <v>0</v>
      </c>
      <c r="J126" s="22"/>
      <c r="K126" s="24">
        <f t="shared" si="6"/>
        <v>0</v>
      </c>
      <c r="L126" s="22"/>
      <c r="M126" s="14">
        <v>0.441875</v>
      </c>
      <c r="N126" s="22"/>
      <c r="O126" s="24">
        <f t="shared" si="9"/>
        <v>0</v>
      </c>
      <c r="P126" s="22"/>
      <c r="Q126" s="25">
        <f t="shared" si="7"/>
        <v>0</v>
      </c>
      <c r="R126" s="22"/>
      <c r="S126" s="16">
        <f t="shared" si="8"/>
        <v>0</v>
      </c>
    </row>
    <row r="127" spans="1:19" ht="11.25">
      <c r="A127" s="4" t="s">
        <v>122</v>
      </c>
      <c r="C127" s="3" t="s">
        <v>250</v>
      </c>
      <c r="D127" s="22"/>
      <c r="E127" s="20">
        <v>0</v>
      </c>
      <c r="G127" s="50">
        <v>0.65</v>
      </c>
      <c r="H127" s="22"/>
      <c r="I127" s="23">
        <f t="shared" si="5"/>
        <v>0</v>
      </c>
      <c r="J127" s="22"/>
      <c r="K127" s="24">
        <f t="shared" si="6"/>
        <v>0</v>
      </c>
      <c r="L127" s="22"/>
      <c r="M127" s="14">
        <v>0.348375</v>
      </c>
      <c r="N127" s="22"/>
      <c r="O127" s="24">
        <f t="shared" si="9"/>
        <v>0</v>
      </c>
      <c r="P127" s="22"/>
      <c r="Q127" s="25">
        <f t="shared" si="7"/>
        <v>0</v>
      </c>
      <c r="R127" s="22"/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50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50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50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50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50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50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50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50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50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50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50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5117.7</v>
      </c>
      <c r="G142" s="6"/>
      <c r="I142" s="18">
        <f>SUM(I9:I141)</f>
        <v>3326.505</v>
      </c>
      <c r="K142" s="5">
        <f>SUM(K9:K141)</f>
        <v>1791.1949999999997</v>
      </c>
      <c r="O142" s="5">
        <f>SUM(O9:O141)</f>
        <v>751.8541012499998</v>
      </c>
      <c r="Q142" s="16">
        <f>K142-O142</f>
        <v>1039.34089875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9"/>
  <sheetViews>
    <sheetView tabSelected="1" zoomScalePageLayoutView="0" workbookViewId="0" topLeftCell="A118">
      <selection activeCell="E9" sqref="E9:E140"/>
    </sheetView>
  </sheetViews>
  <sheetFormatPr defaultColWidth="9.140625" defaultRowHeight="12.75"/>
  <cols>
    <col min="1" max="1" width="6.8515625" style="26" customWidth="1"/>
    <col min="2" max="2" width="1.1484375" style="27" customWidth="1"/>
    <col min="3" max="3" width="18.8515625" style="27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8"/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8"/>
      <c r="B3" s="28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29" t="s">
        <v>0</v>
      </c>
      <c r="B7" s="30"/>
      <c r="C7" s="30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31" t="s">
        <v>1</v>
      </c>
      <c r="B8" s="32"/>
      <c r="C8" s="32" t="s">
        <v>2</v>
      </c>
      <c r="E8" s="13" t="s">
        <v>318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26" t="s">
        <v>3</v>
      </c>
      <c r="C9" s="27" t="s">
        <v>4</v>
      </c>
      <c r="D9" s="3" t="s">
        <v>279</v>
      </c>
      <c r="E9" s="20">
        <v>0</v>
      </c>
      <c r="G9" s="50">
        <v>0.65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6" t="s">
        <v>5</v>
      </c>
      <c r="C10" s="27" t="s">
        <v>134</v>
      </c>
      <c r="E10" s="20">
        <v>0</v>
      </c>
      <c r="G10" s="50">
        <v>0.65</v>
      </c>
      <c r="I10" s="20">
        <f t="shared" si="0"/>
        <v>0</v>
      </c>
      <c r="K10" s="5">
        <f t="shared" si="1"/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26" t="s">
        <v>6</v>
      </c>
      <c r="C11" s="27" t="s">
        <v>135</v>
      </c>
      <c r="E11" s="20">
        <v>0</v>
      </c>
      <c r="G11" s="50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6" t="s">
        <v>7</v>
      </c>
      <c r="C12" s="27" t="s">
        <v>136</v>
      </c>
      <c r="E12" s="20">
        <v>0</v>
      </c>
      <c r="G12" s="50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6" t="s">
        <v>8</v>
      </c>
      <c r="C13" s="27" t="s">
        <v>137</v>
      </c>
      <c r="E13" s="20">
        <v>0</v>
      </c>
      <c r="G13" s="50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6" t="s">
        <v>9</v>
      </c>
      <c r="C14" s="27" t="s">
        <v>138</v>
      </c>
      <c r="E14" s="20">
        <v>0</v>
      </c>
      <c r="G14" s="50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6" t="s">
        <v>10</v>
      </c>
      <c r="C15" s="27" t="s">
        <v>139</v>
      </c>
      <c r="E15" s="20">
        <v>0</v>
      </c>
      <c r="G15" s="50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26" t="s">
        <v>11</v>
      </c>
      <c r="C16" s="27" t="s">
        <v>140</v>
      </c>
      <c r="E16" s="20">
        <v>0</v>
      </c>
      <c r="G16" s="50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6" t="s">
        <v>12</v>
      </c>
      <c r="C17" s="27" t="s">
        <v>141</v>
      </c>
      <c r="E17" s="20">
        <v>0</v>
      </c>
      <c r="G17" s="50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6" t="s">
        <v>13</v>
      </c>
      <c r="C18" s="27" t="s">
        <v>142</v>
      </c>
      <c r="E18" s="20">
        <v>0</v>
      </c>
      <c r="G18" s="50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6" t="s">
        <v>14</v>
      </c>
      <c r="C19" s="27" t="s">
        <v>143</v>
      </c>
      <c r="E19" s="20">
        <v>0</v>
      </c>
      <c r="G19" s="50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6" t="s">
        <v>15</v>
      </c>
      <c r="C20" s="27" t="s">
        <v>144</v>
      </c>
      <c r="E20" s="20">
        <v>0</v>
      </c>
      <c r="G20" s="50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6" t="s">
        <v>16</v>
      </c>
      <c r="C21" s="27" t="s">
        <v>145</v>
      </c>
      <c r="E21" s="20">
        <v>0</v>
      </c>
      <c r="G21" s="50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6" t="s">
        <v>17</v>
      </c>
      <c r="C22" s="27" t="s">
        <v>146</v>
      </c>
      <c r="E22" s="20">
        <v>0</v>
      </c>
      <c r="G22" s="50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6" t="s">
        <v>18</v>
      </c>
      <c r="C23" s="27" t="s">
        <v>147</v>
      </c>
      <c r="E23" s="20">
        <v>0</v>
      </c>
      <c r="G23" s="50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6" t="s">
        <v>19</v>
      </c>
      <c r="C24" s="27" t="s">
        <v>148</v>
      </c>
      <c r="E24" s="20">
        <v>0</v>
      </c>
      <c r="G24" s="50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6" t="s">
        <v>20</v>
      </c>
      <c r="C25" s="27" t="s">
        <v>149</v>
      </c>
      <c r="E25" s="20">
        <v>0</v>
      </c>
      <c r="G25" s="50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6" t="s">
        <v>21</v>
      </c>
      <c r="C26" s="27" t="s">
        <v>150</v>
      </c>
      <c r="E26" s="20">
        <v>0</v>
      </c>
      <c r="G26" s="50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6" t="s">
        <v>22</v>
      </c>
      <c r="C27" s="27" t="s">
        <v>151</v>
      </c>
      <c r="E27" s="20">
        <v>0</v>
      </c>
      <c r="G27" s="50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6" t="s">
        <v>23</v>
      </c>
      <c r="C28" s="27" t="s">
        <v>152</v>
      </c>
      <c r="E28" s="20">
        <v>0</v>
      </c>
      <c r="G28" s="50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6" t="s">
        <v>24</v>
      </c>
      <c r="C29" s="27" t="s">
        <v>153</v>
      </c>
      <c r="E29" s="20">
        <v>0</v>
      </c>
      <c r="G29" s="50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6" t="s">
        <v>25</v>
      </c>
      <c r="C30" s="27" t="s">
        <v>154</v>
      </c>
      <c r="E30" s="20">
        <v>0</v>
      </c>
      <c r="G30" s="50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6" t="s">
        <v>26</v>
      </c>
      <c r="C31" s="27" t="s">
        <v>155</v>
      </c>
      <c r="E31" s="20">
        <v>0</v>
      </c>
      <c r="G31" s="50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6" t="s">
        <v>27</v>
      </c>
      <c r="C32" s="27" t="s">
        <v>156</v>
      </c>
      <c r="E32" s="20">
        <v>0</v>
      </c>
      <c r="G32" s="50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6" t="s">
        <v>28</v>
      </c>
      <c r="C33" s="27" t="s">
        <v>157</v>
      </c>
      <c r="E33" s="20">
        <v>0</v>
      </c>
      <c r="G33" s="50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6" t="s">
        <v>29</v>
      </c>
      <c r="C34" s="27" t="s">
        <v>158</v>
      </c>
      <c r="E34" s="20">
        <v>0</v>
      </c>
      <c r="G34" s="50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6" t="s">
        <v>30</v>
      </c>
      <c r="C35" s="27" t="s">
        <v>159</v>
      </c>
      <c r="E35" s="20">
        <v>3070.62</v>
      </c>
      <c r="G35" s="50">
        <v>0.65</v>
      </c>
      <c r="I35" s="20">
        <f t="shared" si="0"/>
        <v>1995.903</v>
      </c>
      <c r="K35" s="5">
        <f t="shared" si="1"/>
        <v>1074.7169999999999</v>
      </c>
      <c r="M35" s="14">
        <v>0.41974999999999996</v>
      </c>
      <c r="O35" s="5">
        <f t="shared" si="4"/>
        <v>451.1124607499999</v>
      </c>
      <c r="Q35" s="16">
        <f t="shared" si="2"/>
        <v>623.60453925</v>
      </c>
      <c r="S35" s="16">
        <f t="shared" si="3"/>
        <v>0</v>
      </c>
    </row>
    <row r="36" spans="1:19" ht="11.25">
      <c r="A36" s="26" t="s">
        <v>31</v>
      </c>
      <c r="C36" s="27" t="s">
        <v>160</v>
      </c>
      <c r="E36" s="20">
        <v>0</v>
      </c>
      <c r="G36" s="50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6" t="s">
        <v>32</v>
      </c>
      <c r="C37" s="27" t="s">
        <v>161</v>
      </c>
      <c r="E37" s="20">
        <v>0</v>
      </c>
      <c r="G37" s="50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6" t="s">
        <v>33</v>
      </c>
      <c r="C38" s="27" t="s">
        <v>162</v>
      </c>
      <c r="E38" s="20">
        <v>0</v>
      </c>
      <c r="G38" s="50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6" t="s">
        <v>34</v>
      </c>
      <c r="C39" s="27" t="s">
        <v>163</v>
      </c>
      <c r="E39" s="20">
        <v>0</v>
      </c>
      <c r="G39" s="50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6" t="s">
        <v>35</v>
      </c>
      <c r="C40" s="27" t="s">
        <v>164</v>
      </c>
      <c r="E40" s="20">
        <v>0</v>
      </c>
      <c r="G40" s="50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6" t="s">
        <v>36</v>
      </c>
      <c r="C41" s="27" t="s">
        <v>165</v>
      </c>
      <c r="E41" s="20">
        <v>0</v>
      </c>
      <c r="G41" s="50">
        <v>0.65</v>
      </c>
      <c r="I41" s="20">
        <f t="shared" si="0"/>
        <v>0</v>
      </c>
      <c r="K41" s="5">
        <f aca="true" t="shared" si="5" ref="K41:K72">E41-I41</f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6" t="s">
        <v>37</v>
      </c>
      <c r="C42" s="27" t="s">
        <v>166</v>
      </c>
      <c r="E42" s="20">
        <v>0</v>
      </c>
      <c r="G42" s="50">
        <v>0.65</v>
      </c>
      <c r="I42" s="20">
        <f t="shared" si="0"/>
        <v>0</v>
      </c>
      <c r="K42" s="5">
        <f t="shared" si="5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6" t="s">
        <v>38</v>
      </c>
      <c r="C43" s="27" t="s">
        <v>167</v>
      </c>
      <c r="E43" s="20">
        <v>0</v>
      </c>
      <c r="G43" s="50">
        <v>0.65</v>
      </c>
      <c r="I43" s="20">
        <f t="shared" si="0"/>
        <v>0</v>
      </c>
      <c r="K43" s="5">
        <f t="shared" si="5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6" t="s">
        <v>39</v>
      </c>
      <c r="C44" s="27" t="s">
        <v>168</v>
      </c>
      <c r="E44" s="20">
        <v>0</v>
      </c>
      <c r="G44" s="50">
        <v>0.65</v>
      </c>
      <c r="I44" s="20">
        <f t="shared" si="0"/>
        <v>0</v>
      </c>
      <c r="K44" s="5">
        <f t="shared" si="5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6" t="s">
        <v>40</v>
      </c>
      <c r="C45" s="27" t="s">
        <v>169</v>
      </c>
      <c r="E45" s="20">
        <v>0</v>
      </c>
      <c r="G45" s="50">
        <v>0.65</v>
      </c>
      <c r="I45" s="20">
        <f t="shared" si="0"/>
        <v>0</v>
      </c>
      <c r="K45" s="5">
        <f t="shared" si="5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6" t="s">
        <v>41</v>
      </c>
      <c r="C46" s="27" t="s">
        <v>170</v>
      </c>
      <c r="E46" s="20">
        <v>0</v>
      </c>
      <c r="G46" s="50">
        <v>0.65</v>
      </c>
      <c r="I46" s="20">
        <f t="shared" si="0"/>
        <v>0</v>
      </c>
      <c r="K46" s="5">
        <f t="shared" si="5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6" t="s">
        <v>42</v>
      </c>
      <c r="C47" s="27" t="s">
        <v>171</v>
      </c>
      <c r="E47" s="20">
        <v>0</v>
      </c>
      <c r="G47" s="50">
        <v>0.65</v>
      </c>
      <c r="I47" s="20">
        <f t="shared" si="0"/>
        <v>0</v>
      </c>
      <c r="K47" s="5">
        <f t="shared" si="5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6" t="s">
        <v>43</v>
      </c>
      <c r="C48" s="27" t="s">
        <v>172</v>
      </c>
      <c r="E48" s="20">
        <v>0</v>
      </c>
      <c r="G48" s="50">
        <v>0.65</v>
      </c>
      <c r="I48" s="20">
        <f t="shared" si="0"/>
        <v>0</v>
      </c>
      <c r="K48" s="5">
        <f t="shared" si="5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6" t="s">
        <v>44</v>
      </c>
      <c r="C49" s="27" t="s">
        <v>173</v>
      </c>
      <c r="E49" s="20">
        <v>0</v>
      </c>
      <c r="G49" s="50">
        <v>0.65</v>
      </c>
      <c r="I49" s="20">
        <f t="shared" si="0"/>
        <v>0</v>
      </c>
      <c r="K49" s="5">
        <f t="shared" si="5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6" t="s">
        <v>45</v>
      </c>
      <c r="C50" s="27" t="s">
        <v>174</v>
      </c>
      <c r="E50" s="20">
        <v>0</v>
      </c>
      <c r="G50" s="50">
        <v>0.65</v>
      </c>
      <c r="I50" s="20">
        <f t="shared" si="0"/>
        <v>0</v>
      </c>
      <c r="K50" s="5">
        <f t="shared" si="5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26" t="s">
        <v>46</v>
      </c>
      <c r="C51" s="27" t="s">
        <v>175</v>
      </c>
      <c r="E51" s="20">
        <v>0</v>
      </c>
      <c r="G51" s="50">
        <v>0.65</v>
      </c>
      <c r="I51" s="20">
        <f t="shared" si="0"/>
        <v>0</v>
      </c>
      <c r="K51" s="5">
        <f t="shared" si="5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6" t="s">
        <v>47</v>
      </c>
      <c r="C52" s="27" t="s">
        <v>176</v>
      </c>
      <c r="E52" s="20">
        <v>0</v>
      </c>
      <c r="G52" s="50">
        <v>0.65</v>
      </c>
      <c r="I52" s="20">
        <f t="shared" si="0"/>
        <v>0</v>
      </c>
      <c r="K52" s="5">
        <f t="shared" si="5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6" t="s">
        <v>48</v>
      </c>
      <c r="C53" s="27" t="s">
        <v>177</v>
      </c>
      <c r="E53" s="20">
        <v>0</v>
      </c>
      <c r="G53" s="50">
        <v>0.65</v>
      </c>
      <c r="I53" s="20">
        <f t="shared" si="0"/>
        <v>0</v>
      </c>
      <c r="K53" s="5">
        <f t="shared" si="5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6" t="s">
        <v>49</v>
      </c>
      <c r="C54" s="27" t="s">
        <v>178</v>
      </c>
      <c r="E54" s="20">
        <v>0</v>
      </c>
      <c r="G54" s="50">
        <v>0.65</v>
      </c>
      <c r="I54" s="20">
        <f t="shared" si="0"/>
        <v>0</v>
      </c>
      <c r="K54" s="5">
        <f t="shared" si="5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6" t="s">
        <v>50</v>
      </c>
      <c r="C55" s="27" t="s">
        <v>179</v>
      </c>
      <c r="E55" s="20">
        <v>0</v>
      </c>
      <c r="G55" s="50">
        <v>0.65</v>
      </c>
      <c r="I55" s="20">
        <f t="shared" si="0"/>
        <v>0</v>
      </c>
      <c r="K55" s="5">
        <f t="shared" si="5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6" t="s">
        <v>51</v>
      </c>
      <c r="C56" s="27" t="s">
        <v>180</v>
      </c>
      <c r="E56" s="20">
        <v>0</v>
      </c>
      <c r="G56" s="50">
        <v>0.65</v>
      </c>
      <c r="I56" s="20">
        <f t="shared" si="0"/>
        <v>0</v>
      </c>
      <c r="K56" s="5">
        <f t="shared" si="5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6" t="s">
        <v>52</v>
      </c>
      <c r="C57" s="27" t="s">
        <v>181</v>
      </c>
      <c r="E57" s="20">
        <v>0</v>
      </c>
      <c r="G57" s="50">
        <v>0.65</v>
      </c>
      <c r="I57" s="20">
        <f t="shared" si="0"/>
        <v>0</v>
      </c>
      <c r="K57" s="5">
        <f t="shared" si="5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6" t="s">
        <v>53</v>
      </c>
      <c r="C58" s="27" t="s">
        <v>182</v>
      </c>
      <c r="E58" s="20">
        <v>0</v>
      </c>
      <c r="G58" s="50">
        <v>0.65</v>
      </c>
      <c r="I58" s="20">
        <f t="shared" si="0"/>
        <v>0</v>
      </c>
      <c r="K58" s="5">
        <f t="shared" si="5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6" t="s">
        <v>54</v>
      </c>
      <c r="C59" s="27" t="s">
        <v>183</v>
      </c>
      <c r="E59" s="20">
        <v>0</v>
      </c>
      <c r="G59" s="50">
        <v>0.65</v>
      </c>
      <c r="I59" s="20">
        <f t="shared" si="0"/>
        <v>0</v>
      </c>
      <c r="K59" s="5">
        <f t="shared" si="5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6" t="s">
        <v>55</v>
      </c>
      <c r="C60" s="27" t="s">
        <v>184</v>
      </c>
      <c r="E60" s="20">
        <v>0</v>
      </c>
      <c r="G60" s="50">
        <v>0.65</v>
      </c>
      <c r="I60" s="20">
        <f t="shared" si="0"/>
        <v>0</v>
      </c>
      <c r="K60" s="5">
        <f t="shared" si="5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6" t="s">
        <v>56</v>
      </c>
      <c r="C61" s="27" t="s">
        <v>185</v>
      </c>
      <c r="E61" s="20">
        <v>0</v>
      </c>
      <c r="G61" s="50">
        <v>0.65</v>
      </c>
      <c r="I61" s="20">
        <f t="shared" si="0"/>
        <v>0</v>
      </c>
      <c r="K61" s="5">
        <f t="shared" si="5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26" t="s">
        <v>57</v>
      </c>
      <c r="C62" s="27" t="s">
        <v>186</v>
      </c>
      <c r="E62" s="20">
        <v>0</v>
      </c>
      <c r="G62" s="50">
        <v>0.65</v>
      </c>
      <c r="I62" s="20">
        <f t="shared" si="0"/>
        <v>0</v>
      </c>
      <c r="K62" s="5">
        <f t="shared" si="5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6" t="s">
        <v>58</v>
      </c>
      <c r="C63" s="27" t="s">
        <v>187</v>
      </c>
      <c r="E63" s="20">
        <v>0</v>
      </c>
      <c r="G63" s="50">
        <v>0.65</v>
      </c>
      <c r="I63" s="20">
        <f t="shared" si="0"/>
        <v>0</v>
      </c>
      <c r="K63" s="5">
        <f t="shared" si="5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6" t="s">
        <v>59</v>
      </c>
      <c r="C64" s="27" t="s">
        <v>188</v>
      </c>
      <c r="E64" s="20">
        <v>0</v>
      </c>
      <c r="G64" s="50">
        <v>0.65</v>
      </c>
      <c r="I64" s="20">
        <f t="shared" si="0"/>
        <v>0</v>
      </c>
      <c r="K64" s="5">
        <f t="shared" si="5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6" t="s">
        <v>60</v>
      </c>
      <c r="C65" s="27" t="s">
        <v>189</v>
      </c>
      <c r="E65" s="20">
        <v>0</v>
      </c>
      <c r="G65" s="50">
        <v>0.65</v>
      </c>
      <c r="I65" s="20">
        <f t="shared" si="0"/>
        <v>0</v>
      </c>
      <c r="K65" s="5">
        <f t="shared" si="5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6" t="s">
        <v>61</v>
      </c>
      <c r="C66" s="27" t="s">
        <v>190</v>
      </c>
      <c r="E66" s="20">
        <v>0</v>
      </c>
      <c r="G66" s="50">
        <v>0.65</v>
      </c>
      <c r="I66" s="20">
        <f t="shared" si="0"/>
        <v>0</v>
      </c>
      <c r="K66" s="5">
        <f t="shared" si="5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6" t="s">
        <v>62</v>
      </c>
      <c r="C67" s="27" t="s">
        <v>191</v>
      </c>
      <c r="E67" s="20">
        <v>0</v>
      </c>
      <c r="G67" s="50">
        <v>0.65</v>
      </c>
      <c r="I67" s="20">
        <f t="shared" si="0"/>
        <v>0</v>
      </c>
      <c r="K67" s="5">
        <f t="shared" si="5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6" t="s">
        <v>63</v>
      </c>
      <c r="C68" s="27" t="s">
        <v>192</v>
      </c>
      <c r="E68" s="20">
        <v>0</v>
      </c>
      <c r="G68" s="50">
        <v>0.65</v>
      </c>
      <c r="I68" s="20">
        <f t="shared" si="0"/>
        <v>0</v>
      </c>
      <c r="K68" s="5">
        <f t="shared" si="5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6" t="s">
        <v>64</v>
      </c>
      <c r="C69" s="27" t="s">
        <v>193</v>
      </c>
      <c r="E69" s="20">
        <v>0</v>
      </c>
      <c r="G69" s="50">
        <v>0.65</v>
      </c>
      <c r="I69" s="20">
        <f t="shared" si="0"/>
        <v>0</v>
      </c>
      <c r="K69" s="5">
        <f t="shared" si="5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6" t="s">
        <v>65</v>
      </c>
      <c r="C70" s="27" t="s">
        <v>194</v>
      </c>
      <c r="E70" s="20">
        <v>0</v>
      </c>
      <c r="G70" s="50">
        <v>0.65</v>
      </c>
      <c r="I70" s="20">
        <f t="shared" si="0"/>
        <v>0</v>
      </c>
      <c r="K70" s="5">
        <f t="shared" si="5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6" t="s">
        <v>66</v>
      </c>
      <c r="C71" s="27" t="s">
        <v>195</v>
      </c>
      <c r="E71" s="20">
        <v>0</v>
      </c>
      <c r="G71" s="50">
        <v>0.65</v>
      </c>
      <c r="I71" s="20">
        <f t="shared" si="0"/>
        <v>0</v>
      </c>
      <c r="K71" s="5">
        <f t="shared" si="5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6" t="s">
        <v>67</v>
      </c>
      <c r="C72" s="27" t="s">
        <v>196</v>
      </c>
      <c r="E72" s="20">
        <v>0</v>
      </c>
      <c r="G72" s="50">
        <v>0.65</v>
      </c>
      <c r="I72" s="20">
        <f t="shared" si="0"/>
        <v>0</v>
      </c>
      <c r="K72" s="5">
        <f t="shared" si="5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6" t="s">
        <v>68</v>
      </c>
      <c r="C73" s="27" t="s">
        <v>197</v>
      </c>
      <c r="E73" s="20">
        <v>0</v>
      </c>
      <c r="G73" s="50">
        <v>0.65</v>
      </c>
      <c r="I73" s="20">
        <f aca="true" t="shared" si="6" ref="I73:I123">E73*G73</f>
        <v>0</v>
      </c>
      <c r="K73" s="5">
        <f aca="true" t="shared" si="7" ref="K73:K104">E73-I73</f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6" t="s">
        <v>69</v>
      </c>
      <c r="C74" s="27" t="s">
        <v>198</v>
      </c>
      <c r="E74" s="20">
        <v>0</v>
      </c>
      <c r="G74" s="50">
        <v>0.65</v>
      </c>
      <c r="I74" s="20">
        <f t="shared" si="6"/>
        <v>0</v>
      </c>
      <c r="K74" s="5">
        <f t="shared" si="7"/>
        <v>0</v>
      </c>
      <c r="M74" s="14">
        <v>0.510375</v>
      </c>
      <c r="O74" s="5">
        <f t="shared" si="4"/>
        <v>0</v>
      </c>
      <c r="Q74" s="16">
        <f aca="true" t="shared" si="8" ref="Q74:Q134">K74-O74</f>
        <v>0</v>
      </c>
      <c r="S74" s="16">
        <f aca="true" t="shared" si="9" ref="S74:S136">E74-(I74+O74+Q74)</f>
        <v>0</v>
      </c>
    </row>
    <row r="75" spans="1:19" ht="11.25">
      <c r="A75" s="26" t="s">
        <v>70</v>
      </c>
      <c r="C75" s="27" t="s">
        <v>199</v>
      </c>
      <c r="E75" s="20">
        <v>0</v>
      </c>
      <c r="G75" s="50">
        <v>0.65</v>
      </c>
      <c r="I75" s="20">
        <f t="shared" si="6"/>
        <v>0</v>
      </c>
      <c r="K75" s="5">
        <f t="shared" si="7"/>
        <v>0</v>
      </c>
      <c r="M75" s="14">
        <v>0.358125</v>
      </c>
      <c r="O75" s="5">
        <f aca="true" t="shared" si="10" ref="O75:O134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6" t="s">
        <v>71</v>
      </c>
      <c r="C76" s="27" t="s">
        <v>200</v>
      </c>
      <c r="E76" s="20">
        <v>0</v>
      </c>
      <c r="G76" s="50">
        <v>0.65</v>
      </c>
      <c r="I76" s="20">
        <f t="shared" si="6"/>
        <v>0</v>
      </c>
      <c r="K76" s="5">
        <f t="shared" si="7"/>
        <v>0</v>
      </c>
      <c r="M76" s="14">
        <v>0.317375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6" t="s">
        <v>72</v>
      </c>
      <c r="C77" s="27" t="s">
        <v>201</v>
      </c>
      <c r="E77" s="20">
        <v>0</v>
      </c>
      <c r="G77" s="50">
        <v>0.65</v>
      </c>
      <c r="I77" s="20">
        <f t="shared" si="6"/>
        <v>0</v>
      </c>
      <c r="K77" s="5">
        <f t="shared" si="7"/>
        <v>0</v>
      </c>
      <c r="M77" s="14">
        <v>0.294375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6" t="s">
        <v>73</v>
      </c>
      <c r="C78" s="27" t="s">
        <v>202</v>
      </c>
      <c r="E78" s="20">
        <v>0</v>
      </c>
      <c r="G78" s="50">
        <v>0.65</v>
      </c>
      <c r="I78" s="20">
        <f t="shared" si="6"/>
        <v>0</v>
      </c>
      <c r="K78" s="5">
        <f t="shared" si="7"/>
        <v>0</v>
      </c>
      <c r="M78" s="14">
        <v>0.54275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6" t="s">
        <v>74</v>
      </c>
      <c r="C79" s="27" t="s">
        <v>203</v>
      </c>
      <c r="E79" s="20">
        <v>0</v>
      </c>
      <c r="G79" s="50">
        <v>0.65</v>
      </c>
      <c r="I79" s="20">
        <f t="shared" si="6"/>
        <v>0</v>
      </c>
      <c r="K79" s="5">
        <f t="shared" si="7"/>
        <v>0</v>
      </c>
      <c r="M79" s="14">
        <v>0.279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6" t="s">
        <v>75</v>
      </c>
      <c r="C80" s="27" t="s">
        <v>204</v>
      </c>
      <c r="E80" s="20">
        <v>0</v>
      </c>
      <c r="G80" s="50">
        <v>0.65</v>
      </c>
      <c r="I80" s="20">
        <f t="shared" si="6"/>
        <v>0</v>
      </c>
      <c r="K80" s="5">
        <f t="shared" si="7"/>
        <v>0</v>
      </c>
      <c r="M80" s="14">
        <v>0.46449999999999997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6" t="s">
        <v>76</v>
      </c>
      <c r="C81" s="27" t="s">
        <v>205</v>
      </c>
      <c r="E81" s="20">
        <v>0</v>
      </c>
      <c r="G81" s="50">
        <v>0.65</v>
      </c>
      <c r="I81" s="20">
        <f t="shared" si="6"/>
        <v>0</v>
      </c>
      <c r="K81" s="5">
        <f t="shared" si="7"/>
        <v>0</v>
      </c>
      <c r="M81" s="14">
        <v>0.42674999999999996</v>
      </c>
      <c r="O81" s="5">
        <f t="shared" si="10"/>
        <v>0</v>
      </c>
      <c r="Q81" s="16">
        <f t="shared" si="8"/>
        <v>0</v>
      </c>
      <c r="S81" s="16">
        <f t="shared" si="9"/>
        <v>0</v>
      </c>
    </row>
    <row r="82" spans="1:19" ht="11.25">
      <c r="A82" s="26" t="s">
        <v>77</v>
      </c>
      <c r="C82" s="27" t="s">
        <v>206</v>
      </c>
      <c r="E82" s="20">
        <v>0</v>
      </c>
      <c r="G82" s="50">
        <v>0.65</v>
      </c>
      <c r="I82" s="20">
        <f t="shared" si="6"/>
        <v>0</v>
      </c>
      <c r="K82" s="5">
        <f t="shared" si="7"/>
        <v>0</v>
      </c>
      <c r="M82" s="14">
        <v>0.365375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6" t="s">
        <v>78</v>
      </c>
      <c r="C83" s="27" t="s">
        <v>207</v>
      </c>
      <c r="E83" s="20">
        <v>0</v>
      </c>
      <c r="G83" s="50">
        <v>0.65</v>
      </c>
      <c r="I83" s="20">
        <f t="shared" si="6"/>
        <v>0</v>
      </c>
      <c r="K83" s="5">
        <f t="shared" si="7"/>
        <v>0</v>
      </c>
      <c r="M83" s="14">
        <v>0.524875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6" t="s">
        <v>79</v>
      </c>
      <c r="C84" s="27" t="s">
        <v>208</v>
      </c>
      <c r="E84" s="20">
        <v>0</v>
      </c>
      <c r="G84" s="50">
        <v>0.65</v>
      </c>
      <c r="I84" s="20">
        <f t="shared" si="6"/>
        <v>0</v>
      </c>
      <c r="K84" s="5">
        <f t="shared" si="7"/>
        <v>0</v>
      </c>
      <c r="M84" s="14">
        <v>0.403375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6" t="s">
        <v>80</v>
      </c>
      <c r="C85" s="27" t="s">
        <v>209</v>
      </c>
      <c r="E85" s="20">
        <v>0</v>
      </c>
      <c r="G85" s="50">
        <v>0.65</v>
      </c>
      <c r="I85" s="20">
        <f t="shared" si="6"/>
        <v>0</v>
      </c>
      <c r="K85" s="5">
        <f t="shared" si="7"/>
        <v>0</v>
      </c>
      <c r="M85" s="14">
        <v>0.549625</v>
      </c>
      <c r="O85" s="5">
        <f t="shared" si="10"/>
        <v>0</v>
      </c>
      <c r="Q85" s="16">
        <f t="shared" si="8"/>
        <v>0</v>
      </c>
      <c r="S85" s="16">
        <f t="shared" si="9"/>
        <v>0</v>
      </c>
    </row>
    <row r="86" spans="1:19" ht="11.25">
      <c r="A86" s="26" t="s">
        <v>81</v>
      </c>
      <c r="C86" s="27" t="s">
        <v>210</v>
      </c>
      <c r="E86" s="20">
        <v>0</v>
      </c>
      <c r="G86" s="50">
        <v>0.65</v>
      </c>
      <c r="I86" s="20">
        <f t="shared" si="6"/>
        <v>0</v>
      </c>
      <c r="K86" s="5">
        <f t="shared" si="7"/>
        <v>0</v>
      </c>
      <c r="M86" s="14">
        <v>0.292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6" t="s">
        <v>82</v>
      </c>
      <c r="C87" s="27" t="s">
        <v>211</v>
      </c>
      <c r="E87" s="20">
        <v>0</v>
      </c>
      <c r="G87" s="50">
        <v>0.65</v>
      </c>
      <c r="I87" s="20">
        <f t="shared" si="6"/>
        <v>0</v>
      </c>
      <c r="K87" s="5">
        <f t="shared" si="7"/>
        <v>0</v>
      </c>
      <c r="M87" s="14">
        <v>0.430625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6" t="s">
        <v>83</v>
      </c>
      <c r="C88" s="27" t="s">
        <v>212</v>
      </c>
      <c r="E88" s="20">
        <v>0</v>
      </c>
      <c r="G88" s="50">
        <v>0.65</v>
      </c>
      <c r="I88" s="20">
        <f t="shared" si="6"/>
        <v>0</v>
      </c>
      <c r="K88" s="5">
        <f t="shared" si="7"/>
        <v>0</v>
      </c>
      <c r="M88" s="14">
        <v>0.23675000000000002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6" t="s">
        <v>84</v>
      </c>
      <c r="C89" s="27" t="s">
        <v>213</v>
      </c>
      <c r="E89" s="20">
        <v>0</v>
      </c>
      <c r="G89" s="50">
        <v>0.65</v>
      </c>
      <c r="I89" s="20">
        <f t="shared" si="6"/>
        <v>0</v>
      </c>
      <c r="K89" s="5">
        <f t="shared" si="7"/>
        <v>0</v>
      </c>
      <c r="M89" s="14">
        <v>0.39425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6" t="s">
        <v>85</v>
      </c>
      <c r="C90" s="27" t="s">
        <v>214</v>
      </c>
      <c r="E90" s="20">
        <v>0</v>
      </c>
      <c r="G90" s="50">
        <v>0.65</v>
      </c>
      <c r="I90" s="20">
        <f t="shared" si="6"/>
        <v>0</v>
      </c>
      <c r="K90" s="5">
        <f t="shared" si="7"/>
        <v>0</v>
      </c>
      <c r="M90" s="14">
        <v>0.43962500000000004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6" t="s">
        <v>86</v>
      </c>
      <c r="C91" s="27" t="s">
        <v>215</v>
      </c>
      <c r="E91" s="20">
        <v>0</v>
      </c>
      <c r="G91" s="50">
        <v>0.65</v>
      </c>
      <c r="I91" s="20">
        <f t="shared" si="6"/>
        <v>0</v>
      </c>
      <c r="K91" s="5">
        <f t="shared" si="7"/>
        <v>0</v>
      </c>
      <c r="M91" s="14">
        <v>0.29212499999999997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6" t="s">
        <v>87</v>
      </c>
      <c r="C92" s="27" t="s">
        <v>216</v>
      </c>
      <c r="E92" s="20">
        <v>0</v>
      </c>
      <c r="G92" s="50">
        <v>0.65</v>
      </c>
      <c r="I92" s="20">
        <f t="shared" si="6"/>
        <v>0</v>
      </c>
      <c r="K92" s="5">
        <f t="shared" si="7"/>
        <v>0</v>
      </c>
      <c r="M92" s="14">
        <v>0.40375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6" t="s">
        <v>88</v>
      </c>
      <c r="C93" s="27" t="s">
        <v>217</v>
      </c>
      <c r="E93" s="20">
        <v>0</v>
      </c>
      <c r="G93" s="50">
        <v>0.65</v>
      </c>
      <c r="I93" s="20">
        <f t="shared" si="6"/>
        <v>0</v>
      </c>
      <c r="K93" s="5">
        <f t="shared" si="7"/>
        <v>0</v>
      </c>
      <c r="M93" s="14">
        <v>0.5735</v>
      </c>
      <c r="O93" s="5">
        <f t="shared" si="10"/>
        <v>0</v>
      </c>
      <c r="Q93" s="16">
        <f t="shared" si="8"/>
        <v>0</v>
      </c>
      <c r="S93" s="16">
        <f t="shared" si="9"/>
        <v>0</v>
      </c>
    </row>
    <row r="94" spans="1:19" ht="11.25">
      <c r="A94" s="26" t="s">
        <v>89</v>
      </c>
      <c r="C94" s="27" t="s">
        <v>218</v>
      </c>
      <c r="E94" s="20">
        <v>0</v>
      </c>
      <c r="G94" s="50">
        <v>0.65</v>
      </c>
      <c r="I94" s="20">
        <f t="shared" si="6"/>
        <v>0</v>
      </c>
      <c r="K94" s="5">
        <f t="shared" si="7"/>
        <v>0</v>
      </c>
      <c r="M94" s="14">
        <v>0.554875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6" t="s">
        <v>90</v>
      </c>
      <c r="C95" s="27" t="s">
        <v>219</v>
      </c>
      <c r="E95" s="20">
        <v>0</v>
      </c>
      <c r="G95" s="50">
        <v>0.65</v>
      </c>
      <c r="I95" s="20">
        <f t="shared" si="6"/>
        <v>0</v>
      </c>
      <c r="K95" s="5">
        <f t="shared" si="7"/>
        <v>0</v>
      </c>
      <c r="M95" s="14">
        <v>0.49737499999999996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6" t="s">
        <v>91</v>
      </c>
      <c r="C96" s="27" t="s">
        <v>220</v>
      </c>
      <c r="E96" s="20">
        <v>0</v>
      </c>
      <c r="G96" s="50">
        <v>0.65</v>
      </c>
      <c r="I96" s="20">
        <f t="shared" si="6"/>
        <v>0</v>
      </c>
      <c r="K96" s="5">
        <f t="shared" si="7"/>
        <v>0</v>
      </c>
      <c r="M96" s="14">
        <v>0.298375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6" t="s">
        <v>92</v>
      </c>
      <c r="C97" s="27" t="s">
        <v>221</v>
      </c>
      <c r="E97" s="20">
        <v>0</v>
      </c>
      <c r="G97" s="50">
        <v>0.65</v>
      </c>
      <c r="I97" s="20">
        <f t="shared" si="6"/>
        <v>0</v>
      </c>
      <c r="K97" s="5">
        <f t="shared" si="7"/>
        <v>0</v>
      </c>
      <c r="M97" s="14">
        <v>0.306875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6" t="s">
        <v>93</v>
      </c>
      <c r="C98" s="27" t="s">
        <v>222</v>
      </c>
      <c r="E98" s="20">
        <v>0</v>
      </c>
      <c r="G98" s="50">
        <v>0.65</v>
      </c>
      <c r="I98" s="20">
        <f t="shared" si="6"/>
        <v>0</v>
      </c>
      <c r="K98" s="5">
        <f t="shared" si="7"/>
        <v>0</v>
      </c>
      <c r="M98" s="14">
        <v>0.48162499999999997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6" t="s">
        <v>94</v>
      </c>
      <c r="C99" s="27" t="s">
        <v>223</v>
      </c>
      <c r="E99" s="20">
        <v>0</v>
      </c>
      <c r="G99" s="50">
        <v>0.65</v>
      </c>
      <c r="I99" s="20">
        <f t="shared" si="6"/>
        <v>0</v>
      </c>
      <c r="K99" s="5">
        <f t="shared" si="7"/>
        <v>0</v>
      </c>
      <c r="M99" s="14">
        <v>0.345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6" t="s">
        <v>95</v>
      </c>
      <c r="C100" s="27" t="s">
        <v>224</v>
      </c>
      <c r="E100" s="20">
        <v>0</v>
      </c>
      <c r="G100" s="50">
        <v>0.65</v>
      </c>
      <c r="I100" s="20">
        <f t="shared" si="6"/>
        <v>0</v>
      </c>
      <c r="K100" s="5">
        <f t="shared" si="7"/>
        <v>0</v>
      </c>
      <c r="M100" s="14">
        <v>0.378125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6" t="s">
        <v>96</v>
      </c>
      <c r="C101" s="27" t="s">
        <v>225</v>
      </c>
      <c r="E101" s="20">
        <v>0</v>
      </c>
      <c r="G101" s="50">
        <v>0.65</v>
      </c>
      <c r="I101" s="20">
        <f t="shared" si="6"/>
        <v>0</v>
      </c>
      <c r="K101" s="5">
        <f t="shared" si="7"/>
        <v>0</v>
      </c>
      <c r="M101" s="14">
        <v>0.344375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6" t="s">
        <v>97</v>
      </c>
      <c r="C102" s="27" t="s">
        <v>226</v>
      </c>
      <c r="E102" s="20">
        <v>0</v>
      </c>
      <c r="G102" s="50">
        <v>0.65</v>
      </c>
      <c r="I102" s="20">
        <f t="shared" si="6"/>
        <v>0</v>
      </c>
      <c r="K102" s="5">
        <f t="shared" si="7"/>
        <v>0</v>
      </c>
      <c r="M102" s="14">
        <v>0.33849999999999997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6" t="s">
        <v>98</v>
      </c>
      <c r="C103" s="27" t="s">
        <v>227</v>
      </c>
      <c r="E103" s="20">
        <v>0</v>
      </c>
      <c r="G103" s="50">
        <v>0.65</v>
      </c>
      <c r="I103" s="20">
        <f t="shared" si="6"/>
        <v>0</v>
      </c>
      <c r="K103" s="5">
        <f t="shared" si="7"/>
        <v>0</v>
      </c>
      <c r="M103" s="14">
        <v>0.486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6" t="s">
        <v>99</v>
      </c>
      <c r="C104" s="27" t="s">
        <v>228</v>
      </c>
      <c r="E104" s="20">
        <v>0</v>
      </c>
      <c r="G104" s="50">
        <v>0.65</v>
      </c>
      <c r="I104" s="20">
        <f t="shared" si="6"/>
        <v>0</v>
      </c>
      <c r="K104" s="5">
        <f t="shared" si="7"/>
        <v>0</v>
      </c>
      <c r="M104" s="14">
        <v>0.663625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6" t="s">
        <v>100</v>
      </c>
      <c r="C105" s="27" t="s">
        <v>229</v>
      </c>
      <c r="E105" s="20">
        <v>0</v>
      </c>
      <c r="G105" s="50">
        <v>0.65</v>
      </c>
      <c r="I105" s="20">
        <f t="shared" si="6"/>
        <v>0</v>
      </c>
      <c r="K105" s="5">
        <f aca="true" t="shared" si="11" ref="K105:K138">E105-I105</f>
        <v>0</v>
      </c>
      <c r="M105" s="14">
        <v>0.31837499999999996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6" t="s">
        <v>101</v>
      </c>
      <c r="C106" s="27" t="s">
        <v>230</v>
      </c>
      <c r="E106" s="20">
        <v>0</v>
      </c>
      <c r="G106" s="50">
        <v>0.65</v>
      </c>
      <c r="I106" s="20">
        <f t="shared" si="6"/>
        <v>0</v>
      </c>
      <c r="K106" s="5">
        <f t="shared" si="11"/>
        <v>0</v>
      </c>
      <c r="M106" s="14">
        <v>0.29112499999999997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6" t="s">
        <v>102</v>
      </c>
      <c r="C107" s="27" t="s">
        <v>231</v>
      </c>
      <c r="E107" s="20">
        <v>0</v>
      </c>
      <c r="G107" s="50">
        <v>0.65</v>
      </c>
      <c r="I107" s="20">
        <f t="shared" si="6"/>
        <v>0</v>
      </c>
      <c r="K107" s="5">
        <f t="shared" si="11"/>
        <v>0</v>
      </c>
      <c r="M107" s="14">
        <v>0.3835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6" t="s">
        <v>103</v>
      </c>
      <c r="C108" s="27" t="s">
        <v>232</v>
      </c>
      <c r="E108" s="20">
        <v>0</v>
      </c>
      <c r="G108" s="50">
        <v>0.65</v>
      </c>
      <c r="I108" s="20">
        <f t="shared" si="6"/>
        <v>0</v>
      </c>
      <c r="K108" s="5">
        <f t="shared" si="11"/>
        <v>0</v>
      </c>
      <c r="M108" s="14">
        <v>0.464375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6" t="s">
        <v>104</v>
      </c>
      <c r="C109" s="27" t="s">
        <v>233</v>
      </c>
      <c r="E109" s="20">
        <v>0</v>
      </c>
      <c r="G109" s="50">
        <v>0.65</v>
      </c>
      <c r="I109" s="20">
        <f t="shared" si="6"/>
        <v>0</v>
      </c>
      <c r="K109" s="5">
        <f t="shared" si="11"/>
        <v>0</v>
      </c>
      <c r="M109" s="14">
        <v>0.503375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6" t="s">
        <v>105</v>
      </c>
      <c r="C110" s="27" t="s">
        <v>234</v>
      </c>
      <c r="E110" s="20">
        <v>0</v>
      </c>
      <c r="G110" s="50">
        <v>0.65</v>
      </c>
      <c r="I110" s="20">
        <f t="shared" si="6"/>
        <v>0</v>
      </c>
      <c r="K110" s="5">
        <f t="shared" si="11"/>
        <v>0</v>
      </c>
      <c r="M110" s="14">
        <v>0.312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6" t="s">
        <v>106</v>
      </c>
      <c r="C111" s="27" t="s">
        <v>235</v>
      </c>
      <c r="E111" s="20">
        <v>0</v>
      </c>
      <c r="G111" s="50">
        <v>0.65</v>
      </c>
      <c r="I111" s="20">
        <f t="shared" si="6"/>
        <v>0</v>
      </c>
      <c r="K111" s="5">
        <f t="shared" si="11"/>
        <v>0</v>
      </c>
      <c r="M111" s="14">
        <v>0.277875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6" t="s">
        <v>107</v>
      </c>
      <c r="C112" s="27" t="s">
        <v>236</v>
      </c>
      <c r="E112" s="20">
        <v>0</v>
      </c>
      <c r="G112" s="50">
        <v>0.65</v>
      </c>
      <c r="I112" s="20">
        <f t="shared" si="6"/>
        <v>0</v>
      </c>
      <c r="K112" s="5">
        <f t="shared" si="11"/>
        <v>0</v>
      </c>
      <c r="M112" s="14">
        <v>0.46375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6" t="s">
        <v>109</v>
      </c>
      <c r="C113" s="27" t="s">
        <v>237</v>
      </c>
      <c r="E113" s="20">
        <v>0</v>
      </c>
      <c r="G113" s="50">
        <v>0.65</v>
      </c>
      <c r="I113" s="20">
        <f t="shared" si="6"/>
        <v>0</v>
      </c>
      <c r="K113" s="5">
        <f t="shared" si="11"/>
        <v>0</v>
      </c>
      <c r="M113" s="14">
        <v>0.43012500000000004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6" t="s">
        <v>110</v>
      </c>
      <c r="C114" s="27" t="s">
        <v>238</v>
      </c>
      <c r="E114" s="20">
        <v>0</v>
      </c>
      <c r="G114" s="50">
        <v>0.65</v>
      </c>
      <c r="I114" s="20">
        <f t="shared" si="6"/>
        <v>0</v>
      </c>
      <c r="K114" s="5">
        <f t="shared" si="11"/>
        <v>0</v>
      </c>
      <c r="M114" s="14">
        <v>0.39325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6" t="s">
        <v>108</v>
      </c>
      <c r="C115" s="27" t="s">
        <v>277</v>
      </c>
      <c r="E115" s="20">
        <v>0</v>
      </c>
      <c r="G115" s="50">
        <v>0.65</v>
      </c>
      <c r="I115" s="20">
        <f t="shared" si="6"/>
        <v>0</v>
      </c>
      <c r="K115" s="5">
        <f t="shared" si="11"/>
        <v>0</v>
      </c>
      <c r="M115" s="14">
        <v>0.402875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6" t="s">
        <v>111</v>
      </c>
      <c r="C116" s="27" t="s">
        <v>239</v>
      </c>
      <c r="E116" s="20">
        <v>0</v>
      </c>
      <c r="G116" s="50">
        <v>0.65</v>
      </c>
      <c r="I116" s="20">
        <f t="shared" si="6"/>
        <v>0</v>
      </c>
      <c r="K116" s="5">
        <f t="shared" si="11"/>
        <v>0</v>
      </c>
      <c r="M116" s="14">
        <v>0.47600000000000003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6" t="s">
        <v>112</v>
      </c>
      <c r="C117" s="27" t="s">
        <v>240</v>
      </c>
      <c r="E117" s="20">
        <v>0</v>
      </c>
      <c r="G117" s="50">
        <v>0.65</v>
      </c>
      <c r="I117" s="20">
        <f t="shared" si="6"/>
        <v>0</v>
      </c>
      <c r="K117" s="5">
        <f t="shared" si="11"/>
        <v>0</v>
      </c>
      <c r="M117" s="14">
        <v>0.333375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6" t="s">
        <v>113</v>
      </c>
      <c r="C118" s="27" t="s">
        <v>241</v>
      </c>
      <c r="E118" s="20">
        <v>0</v>
      </c>
      <c r="G118" s="50">
        <v>0.65</v>
      </c>
      <c r="I118" s="20">
        <f t="shared" si="6"/>
        <v>0</v>
      </c>
      <c r="K118" s="5">
        <f t="shared" si="11"/>
        <v>0</v>
      </c>
      <c r="M118" s="14">
        <v>0.41275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6" t="s">
        <v>114</v>
      </c>
      <c r="C119" s="27" t="s">
        <v>242</v>
      </c>
      <c r="E119" s="20">
        <v>0</v>
      </c>
      <c r="G119" s="50">
        <v>0.65</v>
      </c>
      <c r="I119" s="20">
        <f t="shared" si="6"/>
        <v>0</v>
      </c>
      <c r="K119" s="5">
        <f t="shared" si="11"/>
        <v>0</v>
      </c>
      <c r="M119" s="14">
        <v>0.342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6" t="s">
        <v>115</v>
      </c>
      <c r="C120" s="27" t="s">
        <v>243</v>
      </c>
      <c r="E120" s="20">
        <v>0</v>
      </c>
      <c r="G120" s="50">
        <v>0.65</v>
      </c>
      <c r="I120" s="20">
        <f t="shared" si="6"/>
        <v>0</v>
      </c>
      <c r="K120" s="5">
        <f t="shared" si="11"/>
        <v>0</v>
      </c>
      <c r="M120" s="14">
        <v>0.521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6" t="s">
        <v>116</v>
      </c>
      <c r="C121" s="27" t="s">
        <v>244</v>
      </c>
      <c r="E121" s="20">
        <v>0</v>
      </c>
      <c r="G121" s="50">
        <v>0.65</v>
      </c>
      <c r="I121" s="20">
        <f t="shared" si="6"/>
        <v>0</v>
      </c>
      <c r="K121" s="5">
        <f t="shared" si="11"/>
        <v>0</v>
      </c>
      <c r="M121" s="14">
        <v>0.534125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6" t="s">
        <v>117</v>
      </c>
      <c r="C122" s="27" t="s">
        <v>245</v>
      </c>
      <c r="E122" s="20">
        <v>0</v>
      </c>
      <c r="G122" s="50">
        <v>0.65</v>
      </c>
      <c r="I122" s="20">
        <f t="shared" si="6"/>
        <v>0</v>
      </c>
      <c r="K122" s="5">
        <f t="shared" si="11"/>
        <v>0</v>
      </c>
      <c r="M122" s="14">
        <v>0.415125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6" t="s">
        <v>118</v>
      </c>
      <c r="C123" s="27" t="s">
        <v>246</v>
      </c>
      <c r="E123" s="20">
        <v>0</v>
      </c>
      <c r="G123" s="50">
        <v>0.65</v>
      </c>
      <c r="I123" s="20">
        <f t="shared" si="6"/>
        <v>0</v>
      </c>
      <c r="K123" s="5">
        <f t="shared" si="11"/>
        <v>0</v>
      </c>
      <c r="M123" s="14">
        <v>0.34662499999999996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6" t="s">
        <v>119</v>
      </c>
      <c r="C124" s="27" t="s">
        <v>247</v>
      </c>
      <c r="E124" s="20">
        <v>0</v>
      </c>
      <c r="G124" s="50">
        <v>0.65</v>
      </c>
      <c r="I124" s="20">
        <f aca="true" t="shared" si="12" ref="I124:I138">E124*G124</f>
        <v>0</v>
      </c>
      <c r="K124" s="5">
        <f t="shared" si="11"/>
        <v>0</v>
      </c>
      <c r="M124" s="14">
        <v>0.306875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6" t="s">
        <v>120</v>
      </c>
      <c r="C125" s="27" t="s">
        <v>248</v>
      </c>
      <c r="E125" s="20">
        <v>0</v>
      </c>
      <c r="G125" s="50">
        <v>0.65</v>
      </c>
      <c r="I125" s="20">
        <f t="shared" si="12"/>
        <v>0</v>
      </c>
      <c r="K125" s="5">
        <f t="shared" si="11"/>
        <v>0</v>
      </c>
      <c r="M125" s="14">
        <v>0.40675000000000006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6" t="s">
        <v>121</v>
      </c>
      <c r="C126" s="27" t="s">
        <v>249</v>
      </c>
      <c r="E126" s="20">
        <v>0</v>
      </c>
      <c r="G126" s="50">
        <v>0.65</v>
      </c>
      <c r="I126" s="20">
        <f t="shared" si="12"/>
        <v>0</v>
      </c>
      <c r="K126" s="5">
        <f t="shared" si="11"/>
        <v>0</v>
      </c>
      <c r="M126" s="14">
        <v>0.441875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6" t="s">
        <v>122</v>
      </c>
      <c r="C127" s="27" t="s">
        <v>250</v>
      </c>
      <c r="E127" s="20">
        <v>0</v>
      </c>
      <c r="G127" s="50">
        <v>0.65</v>
      </c>
      <c r="I127" s="20">
        <f t="shared" si="12"/>
        <v>0</v>
      </c>
      <c r="K127" s="5">
        <f t="shared" si="11"/>
        <v>0</v>
      </c>
      <c r="M127" s="14">
        <v>0.348375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6" t="s">
        <v>123</v>
      </c>
      <c r="C128" s="27" t="s">
        <v>251</v>
      </c>
      <c r="E128" s="20">
        <v>0</v>
      </c>
      <c r="G128" s="50">
        <v>0.65</v>
      </c>
      <c r="I128" s="20">
        <f t="shared" si="12"/>
        <v>0</v>
      </c>
      <c r="K128" s="5">
        <f t="shared" si="11"/>
        <v>0</v>
      </c>
      <c r="M128" s="14">
        <v>0.325625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6" t="s">
        <v>124</v>
      </c>
      <c r="C129" s="27" t="s">
        <v>252</v>
      </c>
      <c r="E129" s="20">
        <v>0</v>
      </c>
      <c r="G129" s="50">
        <v>0.65</v>
      </c>
      <c r="I129" s="20">
        <f t="shared" si="12"/>
        <v>0</v>
      </c>
      <c r="K129" s="5">
        <f t="shared" si="11"/>
        <v>0</v>
      </c>
      <c r="M129" s="14">
        <v>0.254375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6" t="s">
        <v>125</v>
      </c>
      <c r="C130" s="27" t="s">
        <v>253</v>
      </c>
      <c r="E130" s="20">
        <v>0</v>
      </c>
      <c r="G130" s="50">
        <v>0.65</v>
      </c>
      <c r="I130" s="20">
        <f t="shared" si="12"/>
        <v>0</v>
      </c>
      <c r="K130" s="5">
        <f t="shared" si="11"/>
        <v>0</v>
      </c>
      <c r="M130" s="14">
        <v>0.461375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6" t="s">
        <v>126</v>
      </c>
      <c r="C131" s="27" t="s">
        <v>254</v>
      </c>
      <c r="E131" s="20">
        <v>0</v>
      </c>
      <c r="G131" s="50">
        <v>0.65</v>
      </c>
      <c r="I131" s="20">
        <f t="shared" si="12"/>
        <v>0</v>
      </c>
      <c r="K131" s="5">
        <f t="shared" si="11"/>
        <v>0</v>
      </c>
      <c r="M131" s="14">
        <v>0.38399999999999995</v>
      </c>
      <c r="O131" s="5">
        <f t="shared" si="10"/>
        <v>0</v>
      </c>
      <c r="Q131" s="16">
        <f t="shared" si="8"/>
        <v>0</v>
      </c>
      <c r="S131" s="16">
        <f t="shared" si="9"/>
        <v>0</v>
      </c>
    </row>
    <row r="132" spans="1:19" ht="11.25">
      <c r="A132" s="26" t="s">
        <v>127</v>
      </c>
      <c r="C132" s="27" t="s">
        <v>255</v>
      </c>
      <c r="E132" s="20">
        <v>0</v>
      </c>
      <c r="G132" s="50">
        <v>0.65</v>
      </c>
      <c r="I132" s="20">
        <f t="shared" si="12"/>
        <v>0</v>
      </c>
      <c r="K132" s="5">
        <f t="shared" si="11"/>
        <v>0</v>
      </c>
      <c r="M132" s="14">
        <v>0.439125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6" t="s">
        <v>128</v>
      </c>
      <c r="C133" s="27" t="s">
        <v>256</v>
      </c>
      <c r="E133" s="20">
        <v>0</v>
      </c>
      <c r="G133" s="50">
        <v>0.65</v>
      </c>
      <c r="I133" s="20">
        <f t="shared" si="12"/>
        <v>0</v>
      </c>
      <c r="K133" s="5">
        <f t="shared" si="11"/>
        <v>0</v>
      </c>
      <c r="M133" s="14">
        <v>0.337375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6" t="s">
        <v>129</v>
      </c>
      <c r="C134" s="27" t="s">
        <v>257</v>
      </c>
      <c r="E134" s="20">
        <v>0</v>
      </c>
      <c r="G134" s="50">
        <v>0.65</v>
      </c>
      <c r="I134" s="20">
        <f t="shared" si="12"/>
        <v>0</v>
      </c>
      <c r="K134" s="5">
        <f t="shared" si="11"/>
        <v>0</v>
      </c>
      <c r="M134" s="14">
        <v>0.304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6" t="s">
        <v>130</v>
      </c>
      <c r="C135" s="27" t="s">
        <v>258</v>
      </c>
      <c r="E135" s="20">
        <v>0</v>
      </c>
      <c r="G135" s="50">
        <v>0.65</v>
      </c>
      <c r="I135" s="20">
        <f t="shared" si="12"/>
        <v>0</v>
      </c>
      <c r="K135" s="5">
        <f t="shared" si="11"/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9"/>
        <v>0</v>
      </c>
    </row>
    <row r="136" spans="1:19" ht="11.25">
      <c r="A136" s="26" t="s">
        <v>131</v>
      </c>
      <c r="C136" s="27" t="s">
        <v>259</v>
      </c>
      <c r="E136" s="20">
        <v>0</v>
      </c>
      <c r="G136" s="50">
        <v>0.65</v>
      </c>
      <c r="I136" s="20">
        <f t="shared" si="12"/>
        <v>0</v>
      </c>
      <c r="K136" s="5">
        <f t="shared" si="11"/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6" t="s">
        <v>132</v>
      </c>
      <c r="C137" s="27" t="s">
        <v>260</v>
      </c>
      <c r="E137" s="20">
        <v>0</v>
      </c>
      <c r="G137" s="50">
        <v>0.65</v>
      </c>
      <c r="I137" s="20">
        <f t="shared" si="12"/>
        <v>0</v>
      </c>
      <c r="K137" s="5">
        <f t="shared" si="11"/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26" t="s">
        <v>133</v>
      </c>
      <c r="C138" s="27" t="s">
        <v>261</v>
      </c>
      <c r="E138" s="20">
        <v>0</v>
      </c>
      <c r="G138" s="50">
        <v>0.65</v>
      </c>
      <c r="I138" s="20">
        <f t="shared" si="12"/>
        <v>0</v>
      </c>
      <c r="K138" s="5">
        <f t="shared" si="11"/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>
        <v>0</v>
      </c>
      <c r="G139" s="6"/>
      <c r="I139" s="18"/>
    </row>
    <row r="140" spans="5:9" ht="11.25">
      <c r="E140" s="6">
        <v>0</v>
      </c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27" t="s">
        <v>262</v>
      </c>
      <c r="E142" s="6">
        <f>SUM(E9:E141)</f>
        <v>3070.62</v>
      </c>
      <c r="G142" s="6"/>
      <c r="I142" s="18">
        <f>SUM(I9:I141)</f>
        <v>1995.903</v>
      </c>
      <c r="K142" s="5">
        <f>SUM(K9:K141)</f>
        <v>1074.7169999999999</v>
      </c>
      <c r="O142" s="5">
        <f>SUM(O9:O141)</f>
        <v>451.1124607499999</v>
      </c>
      <c r="Q142" s="16">
        <f>K142-O142</f>
        <v>623.60453925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5.140625" style="4" bestFit="1" customWidth="1"/>
    <col min="2" max="2" width="1.1484375" style="3" customWidth="1"/>
    <col min="3" max="3" width="18.8515625" style="3" bestFit="1" customWidth="1"/>
    <col min="4" max="4" width="1.1484375" style="3" customWidth="1"/>
    <col min="5" max="5" width="12.140625" style="1" bestFit="1" customWidth="1"/>
    <col min="6" max="6" width="1.1484375" style="3" customWidth="1"/>
    <col min="7" max="7" width="9.57421875" style="5" bestFit="1" customWidth="1"/>
    <col min="8" max="8" width="1.1484375" style="3" customWidth="1"/>
    <col min="9" max="9" width="12.00390625" style="6" bestFit="1" customWidth="1"/>
    <col min="10" max="10" width="1.1484375" style="3" customWidth="1"/>
    <col min="11" max="11" width="12.00390625" style="5" bestFit="1" customWidth="1"/>
    <col min="12" max="12" width="1.1484375" style="3" customWidth="1"/>
    <col min="13" max="13" width="7.8515625" style="6" bestFit="1" customWidth="1"/>
    <col min="14" max="14" width="1.1484375" style="3" customWidth="1"/>
    <col min="15" max="15" width="11.8515625" style="5" customWidth="1"/>
    <col min="16" max="16" width="1.1484375" style="3" customWidth="1"/>
    <col min="17" max="17" width="12.00390625" style="3" bestFit="1" customWidth="1"/>
    <col min="18" max="18" width="1.1484375" style="3" customWidth="1"/>
    <col min="19" max="19" width="12.00390625" style="3" bestFit="1" customWidth="1"/>
    <col min="20" max="20" width="1.1484375" style="3" customWidth="1"/>
    <col min="21" max="21" width="20.140625" style="3" bestFit="1" customWidth="1"/>
    <col min="22" max="22" width="1.1484375" style="3" customWidth="1"/>
    <col min="23" max="23" width="20.140625" style="3" bestFit="1" customWidth="1"/>
    <col min="24" max="24" width="1.1484375" style="3" customWidth="1"/>
    <col min="25" max="16384" width="9.140625" style="3" customWidth="1"/>
  </cols>
  <sheetData>
    <row r="1" spans="1:15" ht="11.25">
      <c r="A1" s="55" t="s">
        <v>319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294</v>
      </c>
      <c r="G4" s="6"/>
      <c r="M4" s="2" t="s">
        <v>274</v>
      </c>
    </row>
    <row r="5" spans="5:23" ht="11.25">
      <c r="E5" s="8" t="s">
        <v>293</v>
      </c>
      <c r="G5" s="21">
        <v>0.65</v>
      </c>
      <c r="K5" s="15">
        <f>1-G5</f>
        <v>0.35</v>
      </c>
      <c r="M5" s="2" t="s">
        <v>275</v>
      </c>
      <c r="U5" s="8"/>
      <c r="W5" s="8"/>
    </row>
    <row r="6" spans="5:23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0.2915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134</v>
      </c>
      <c r="E10" s="18">
        <f>JLY!E10+AUG!E10+SEP!E10+OCT!E10+NOV!E10+DEC!E10+JAN!E10+FEB!E10+MAR!E10+APR!E10+MAY!E10+JNE!E10</f>
        <v>0</v>
      </c>
      <c r="G10" s="21">
        <v>0.65</v>
      </c>
      <c r="H10" s="14"/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0.55925</v>
      </c>
      <c r="O10" s="18">
        <f>JLY!O10+AUG!O10+SEP!O10+OCT!O10+NOV!O10+DEC!O10+JAN!O10+FEB!O10+MAR!O10+APR!O10+MAY!O10+JNE!O10</f>
        <v>0</v>
      </c>
      <c r="Q10" s="18">
        <f>JLY!Q10+AUG!Q10+SEP!Q10+OCT!Q10+NOV!Q10+DEC!Q10+JAN!Q10+FEB!Q10+MAR!Q10+APR!Q10+MAY!Q10+JNE!Q10</f>
        <v>0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135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0.2405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136</v>
      </c>
      <c r="E12" s="18">
        <f>JLY!E12+AUG!E12+SEP!E12+OCT!E12+NOV!E12+DEC!E12+JAN!E12+FEB!E12+MAR!E12+APR!E12+MAY!E12+JNE!E12</f>
        <v>0</v>
      </c>
      <c r="G12" s="21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0.4085</v>
      </c>
      <c r="O12" s="18">
        <f>JLY!O12+AUG!O12+SEP!O12+OCT!O12+NOV!O12+DEC!O12+JAN!O12+FEB!O12+MAR!O12+APR!O12+MAY!O12+JNE!O12</f>
        <v>0</v>
      </c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137</v>
      </c>
      <c r="E13" s="18">
        <f>JLY!E13+AUG!E13+SEP!E13+OCT!E13+NOV!E13+DEC!E13+JAN!E13+FEB!E13+MAR!E13+APR!E13+MAY!E13+JNE!E13</f>
        <v>34234.5</v>
      </c>
      <c r="G13" s="21">
        <v>0.65</v>
      </c>
      <c r="H13" s="14"/>
      <c r="I13" s="18">
        <f>JLY!I13+AUG!I13+SEP!I13+OCT!I13+NOV!I13+DEC!I13+JAN!I13+FEB!I13+MAR!I13+APR!I13+MAY!I13+JNE!I13</f>
        <v>22252.425000000003</v>
      </c>
      <c r="K13" s="18">
        <f>JLY!K13+AUG!K13+SEP!K13+OCT!K13+NOV!K13+DEC!K13+JAN!K13+FEB!K13+MAR!K13+APR!K13+MAY!K13+JNE!K13</f>
        <v>11982.074999999997</v>
      </c>
      <c r="M13" s="14">
        <v>0.34025</v>
      </c>
      <c r="O13" s="18">
        <f>JLY!O13+AUG!O13+SEP!O13+OCT!O13+NOV!O13+DEC!O13+JAN!O13+FEB!O13+MAR!O13+APR!O13+MAY!O13+JNE!O13</f>
        <v>4076.90101875</v>
      </c>
      <c r="Q13" s="18">
        <f>JLY!Q13+AUG!Q13+SEP!Q13+OCT!Q13+NOV!Q13+DEC!Q13+JAN!Q13+FEB!Q13+MAR!Q13+APR!Q13+MAY!Q13+JNE!Q13</f>
        <v>7905.173981249999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138</v>
      </c>
      <c r="E14" s="18">
        <f>JLY!E14+AUG!E14+SEP!E14+OCT!E14+NOV!E14+DEC!E14+JAN!E14+FEB!E14+MAR!E14+APR!E14+MAY!E14+JNE!E14</f>
        <v>0</v>
      </c>
      <c r="G14" s="21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0.32987500000000003</v>
      </c>
      <c r="O14" s="18">
        <f>JLY!O14+AUG!O14+SEP!O14+OCT!O14+NOV!O14+DEC!O14+JAN!O14+FEB!O14+MAR!O14+APR!O14+MAY!O14+JNE!O14</f>
        <v>0</v>
      </c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139</v>
      </c>
      <c r="E15" s="18">
        <f>JLY!E15+AUG!E15+SEP!E15+OCT!E15+NOV!E15+DEC!E15+JAN!E15+FEB!E15+MAR!E15+APR!E15+MAY!E15+JNE!E15</f>
        <v>0</v>
      </c>
      <c r="G15" s="21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0.57525</v>
      </c>
      <c r="O15" s="18">
        <f>JLY!O15+AUG!O15+SEP!O15+OCT!O15+NOV!O15+DEC!O15+JAN!O15+FEB!O15+MAR!O15+APR!O15+MAY!O15+JNE!O15</f>
        <v>0</v>
      </c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140</v>
      </c>
      <c r="E16" s="18">
        <f>JLY!E16+AUG!E16+SEP!E16+OCT!E16+NOV!E16+DEC!E16+JAN!E16+FEB!E16+MAR!E16+APR!E16+MAY!E16+JNE!E16</f>
        <v>2741.5</v>
      </c>
      <c r="G16" s="21">
        <v>0.65</v>
      </c>
      <c r="H16" s="14"/>
      <c r="I16" s="18">
        <f>JLY!I16+AUG!I16+SEP!I16+OCT!I16+NOV!I16+DEC!I16+JAN!I16+FEB!I16+MAR!I16+APR!I16+MAY!I16+JNE!I16</f>
        <v>1781.9750000000001</v>
      </c>
      <c r="K16" s="18">
        <f>JLY!K16+AUG!K16+SEP!K16+OCT!K16+NOV!K16+DEC!K16+JAN!K16+FEB!K16+MAR!K16+APR!K16+MAY!K16+JNE!K16</f>
        <v>959.5249999999999</v>
      </c>
      <c r="M16" s="14">
        <v>0.41275</v>
      </c>
      <c r="O16" s="18">
        <f>JLY!O16+AUG!O16+SEP!O16+OCT!O16+NOV!O16+DEC!O16+JAN!O16+FEB!O16+MAR!O16+APR!O16+MAY!O16+JNE!O16</f>
        <v>396.0439437499999</v>
      </c>
      <c r="Q16" s="18">
        <f>JLY!Q16+AUG!Q16+SEP!Q16+OCT!Q16+NOV!Q16+DEC!Q16+JAN!Q16+FEB!Q16+MAR!Q16+APR!Q16+MAY!Q16+JNE!Q16</f>
        <v>563.4810562499999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141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0.5347500000000001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142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0.3889</v>
      </c>
      <c r="O18" s="18">
        <f>JLY!O18+AUG!O18+SEP!O18+OCT!O18+NOV!O18+DEC!O18+JAN!O18+FEB!O18+MAR!O18+APR!O18+MAY!O18+JNE!O18</f>
        <v>0</v>
      </c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143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0.263625</v>
      </c>
      <c r="O19" s="18">
        <f>JLY!O19+AUG!O19+SEP!O19+OCT!O19+NOV!O19+DEC!O19+JAN!O19+FEB!O19+MAR!O19+APR!O19+MAY!O19+JNE!O19</f>
        <v>0</v>
      </c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144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0.45025000000000004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145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0.304875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146</v>
      </c>
      <c r="E22" s="18">
        <f>JLY!E22+AUG!E22+SEP!E22+OCT!E22+NOV!E22+DEC!E22+JAN!E22+FEB!E22+MAR!E22+APR!E22+MAY!E22+JNE!E22</f>
        <v>18101</v>
      </c>
      <c r="G22" s="21">
        <v>0.65</v>
      </c>
      <c r="H22" s="14"/>
      <c r="I22" s="18">
        <f>JLY!I22+AUG!I22+SEP!I22+OCT!I22+NOV!I22+DEC!I22+JAN!I22+FEB!I22+MAR!I22+APR!I22+MAY!I22+JNE!I22</f>
        <v>11765.65</v>
      </c>
      <c r="K22" s="18">
        <f>JLY!K22+AUG!K22+SEP!K22+OCT!K22+NOV!K22+DEC!K22+JAN!K22+FEB!K22+MAR!K22+APR!K22+MAY!K22+JNE!K22</f>
        <v>6335.3499999999985</v>
      </c>
      <c r="M22" s="14">
        <v>0.39449999999999996</v>
      </c>
      <c r="O22" s="18">
        <f>JLY!O22+AUG!O22+SEP!O22+OCT!O22+NOV!O22+DEC!O22+JAN!O22+FEB!O22+MAR!O22+APR!O22+MAY!O22+JNE!O22</f>
        <v>2499.295574999999</v>
      </c>
      <c r="Q22" s="18">
        <f>JLY!Q22+AUG!Q22+SEP!Q22+OCT!Q22+NOV!Q22+DEC!Q22+JAN!Q22+FEB!Q22+MAR!Q22+APR!Q22+MAY!Q22+JNE!Q22</f>
        <v>3836.0544249999994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147</v>
      </c>
      <c r="E23" s="18">
        <f>JLY!E23+AUG!E23+SEP!E23+OCT!E23+NOV!E23+DEC!E23+JAN!E23+FEB!E23+MAR!E23+APR!E23+MAY!E23+JNE!E23</f>
        <v>0</v>
      </c>
      <c r="G23" s="21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0.252875</v>
      </c>
      <c r="O23" s="18">
        <f>JLY!O23+AUG!O23+SEP!O23+OCT!O23+NOV!O23+DEC!O23+JAN!O23+FEB!O23+MAR!O23+APR!O23+MAY!O23+JNE!O23</f>
        <v>0</v>
      </c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148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0.38837499999999997</v>
      </c>
      <c r="O24" s="18">
        <f>JLY!O24+AUG!O24+SEP!O24+OCT!O24+NOV!O24+DEC!O24+JAN!O24+FEB!O24+MAR!O24+APR!O24+MAY!O24+JNE!O24</f>
        <v>0</v>
      </c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149</v>
      </c>
      <c r="E25" s="18">
        <f>JLY!E25+AUG!E25+SEP!E25+OCT!E25+NOV!E25+DEC!E25+JAN!E25+FEB!E25+MAR!E25+APR!E25+MAY!E25+JNE!E25</f>
        <v>0</v>
      </c>
      <c r="G25" s="21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0.4135</v>
      </c>
      <c r="O25" s="18">
        <f>JLY!O25+AUG!O25+SEP!O25+OCT!O25+NOV!O25+DEC!O25+JAN!O25+FEB!O25+MAR!O25+APR!O25+MAY!O25+JNE!O25</f>
        <v>0</v>
      </c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150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0.36375</v>
      </c>
      <c r="O26" s="18">
        <f>JLY!O26+AUG!O26+SEP!O26+OCT!O26+NOV!O26+DEC!O26+JAN!O26+FEB!O26+MAR!O26+APR!O26+MAY!O26+JNE!O26</f>
        <v>0</v>
      </c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151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0.391375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152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0.2755</v>
      </c>
      <c r="O28" s="18">
        <f>JLY!O28+AUG!O28+SEP!O28+OCT!O28+NOV!O28+DEC!O28+JAN!O28+FEB!O28+MAR!O28+APR!O28+MAY!O28+JNE!O28</f>
        <v>0</v>
      </c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153</v>
      </c>
      <c r="E29" s="18">
        <f>JLY!E29+AUG!E29+SEP!E29+OCT!E29+NOV!E29+DEC!E29+JAN!E29+FEB!E29+MAR!E29+APR!E29+MAY!E29+JNE!E29</f>
        <v>0</v>
      </c>
      <c r="G29" s="21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0.48162499999999997</v>
      </c>
      <c r="O29" s="18">
        <f>JLY!O29+AUG!O29+SEP!O29+OCT!O29+NOV!O29+DEC!O29+JAN!O29+FEB!O29+MAR!O29+APR!O29+MAY!O29+JNE!O29</f>
        <v>0</v>
      </c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154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0.5996250000000001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155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0.36262500000000003</v>
      </c>
      <c r="O31" s="18">
        <f>JLY!O31+AUG!O31+SEP!O31+OCT!O31+NOV!O31+DEC!O31+JAN!O31+FEB!O31+MAR!O31+APR!O31+MAY!O31+JNE!O31</f>
        <v>0</v>
      </c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156</v>
      </c>
      <c r="E32" s="18">
        <f>JLY!E32+AUG!E32+SEP!E32+OCT!E32+NOV!E32+DEC!E32+JAN!E32+FEB!E32+MAR!E32+APR!E32+MAY!E32+JNE!E32</f>
        <v>0</v>
      </c>
      <c r="G32" s="21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0.470875</v>
      </c>
      <c r="O32" s="18">
        <f>JLY!O32+AUG!O32+SEP!O32+OCT!O32+NOV!O32+DEC!O32+JAN!O32+FEB!O32+MAR!O32+APR!O32+MAY!O32+JNE!O32</f>
        <v>0</v>
      </c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157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0.38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158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0.38025000000000003</v>
      </c>
      <c r="O34" s="18">
        <f>JLY!O34+AUG!O34+SEP!O34+OCT!O34+NOV!O34+DEC!O34+JAN!O34+FEB!O34+MAR!O34+APR!O34+MAY!O34+JNE!O34</f>
        <v>0</v>
      </c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159</v>
      </c>
      <c r="E35" s="18">
        <f>JLY!E35+AUG!E35+SEP!E35+OCT!E35+NOV!E35+DEC!E35+JAN!E35+FEB!E35+MAR!E35+APR!E35+MAY!E35+JNE!E35</f>
        <v>36701.22</v>
      </c>
      <c r="G35" s="21">
        <v>0.65</v>
      </c>
      <c r="H35" s="14"/>
      <c r="I35" s="18">
        <f>JLY!I35+AUG!I35+SEP!I35+OCT!I35+NOV!I35+DEC!I35+JAN!I35+FEB!I35+MAR!I35+APR!I35+MAY!I35+JNE!I35</f>
        <v>23855.792999999998</v>
      </c>
      <c r="K35" s="18">
        <f>JLY!K35+AUG!K35+SEP!K35+OCT!K35+NOV!K35+DEC!K35+JAN!K35+FEB!K35+MAR!K35+APR!K35+MAY!K35+JNE!K35</f>
        <v>12845.427</v>
      </c>
      <c r="M35" s="14">
        <v>0.41974999999999996</v>
      </c>
      <c r="O35" s="18">
        <f>JLY!O35+AUG!O35+SEP!O35+OCT!O35+NOV!O35+DEC!O35+JAN!O35+FEB!O35+MAR!O35+APR!O35+MAY!O35+JNE!O35</f>
        <v>5391.867983249998</v>
      </c>
      <c r="Q35" s="18">
        <f>JLY!Q35+AUG!Q35+SEP!Q35+OCT!Q35+NOV!Q35+DEC!Q35+JAN!Q35+FEB!Q35+MAR!Q35+APR!Q35+MAY!Q35+JNE!Q35</f>
        <v>7453.55901675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160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0.48162499999999997</v>
      </c>
      <c r="O36" s="18">
        <f>JLY!O36+AUG!O36+SEP!O36+OCT!O36+NOV!O36+DEC!O36+JAN!O36+FEB!O36+MAR!O36+APR!O36+MAY!O36+JNE!O36</f>
        <v>0</v>
      </c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161</v>
      </c>
      <c r="E37" s="18">
        <f>JLY!E37+AUG!E37+SEP!E37+OCT!E37+NOV!E37+DEC!E37+JAN!E37+FEB!E37+MAR!E37+APR!E37+MAY!E37+JNE!E37</f>
        <v>0</v>
      </c>
      <c r="G37" s="21">
        <v>0.65</v>
      </c>
      <c r="H37" s="14"/>
      <c r="I37" s="18">
        <f>JLY!I37+AUG!I37+SEP!I37+OCT!I37+NOV!I37+DEC!I37+JAN!I37+FEB!I37+MAR!I37+APR!I37+MAY!I37+JNE!I37</f>
        <v>0</v>
      </c>
      <c r="K37" s="18">
        <f>JLY!K37+AUG!K37+SEP!K37+OCT!K37+NOV!K37+DEC!K37+JAN!K37+FEB!K37+MAR!K37+APR!K37+MAY!K37+JNE!K37</f>
        <v>0</v>
      </c>
      <c r="M37" s="14">
        <v>0.576375</v>
      </c>
      <c r="O37" s="18">
        <f>JLY!O37+AUG!O37+SEP!O37+OCT!O37+NOV!O37+DEC!O37+JAN!O37+FEB!O37+MAR!O37+APR!O37+MAY!O37+JNE!O37</f>
        <v>0</v>
      </c>
      <c r="Q37" s="18">
        <f>JLY!Q37+AUG!Q37+SEP!Q37+OCT!Q37+NOV!Q37+DEC!Q37+JAN!Q37+FEB!Q37+MAR!Q37+APR!Q37+MAY!Q37+JNE!Q37</f>
        <v>0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162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0.573</v>
      </c>
      <c r="O38" s="18">
        <f>JLY!O38+AUG!O38+SEP!O38+OCT!O38+NOV!O38+DEC!O38+JAN!O38+FEB!O38+MAR!O38+APR!O38+MAY!O38+JNE!O38</f>
        <v>0</v>
      </c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163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0.2905</v>
      </c>
      <c r="O39" s="18">
        <f>JLY!O39+AUG!O39+SEP!O39+OCT!O39+NOV!O39+DEC!O39+JAN!O39+FEB!O39+MAR!O39+APR!O39+MAY!O39+JNE!O39</f>
        <v>0</v>
      </c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164</v>
      </c>
      <c r="E40" s="18">
        <f>JLY!E40+AUG!E40+SEP!E40+OCT!E40+NOV!E40+DEC!E40+JAN!E40+FEB!E40+MAR!E40+APR!E40+MAY!E40+JNE!E40</f>
        <v>4532.82</v>
      </c>
      <c r="G40" s="21">
        <v>0.65</v>
      </c>
      <c r="H40" s="14"/>
      <c r="I40" s="18">
        <f>JLY!I40+AUG!I40+SEP!I40+OCT!I40+NOV!I40+DEC!I40+JAN!I40+FEB!I40+MAR!I40+APR!I40+MAY!I40+JNE!I40</f>
        <v>2946.333</v>
      </c>
      <c r="K40" s="18">
        <f>JLY!K40+AUG!K40+SEP!K40+OCT!K40+NOV!K40+DEC!K40+JAN!K40+FEB!K40+MAR!K40+APR!K40+MAY!K40+JNE!K40</f>
        <v>1586.4869999999996</v>
      </c>
      <c r="M40" s="14">
        <v>0.476375</v>
      </c>
      <c r="O40" s="18">
        <f>JLY!O40+AUG!O40+SEP!O40+OCT!O40+NOV!O40+DEC!O40+JAN!O40+FEB!O40+MAR!O40+APR!O40+MAY!O40+JNE!O40</f>
        <v>755.7627446249998</v>
      </c>
      <c r="Q40" s="18">
        <f>JLY!Q40+AUG!Q40+SEP!Q40+OCT!Q40+NOV!Q40+DEC!Q40+JAN!Q40+FEB!Q40+MAR!Q40+APR!Q40+MAY!Q40+JNE!Q40</f>
        <v>830.7242553749999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165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0.35375</v>
      </c>
      <c r="O41" s="18">
        <f>JLY!O41+AUG!O41+SEP!O41+OCT!O41+NOV!O41+DEC!O41+JAN!O41+FEB!O41+MAR!O41+APR!O41+MAY!O41+JNE!O41</f>
        <v>0</v>
      </c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166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0.5435</v>
      </c>
      <c r="O42" s="18">
        <f>JLY!O42+AUG!O42+SEP!O42+OCT!O42+NOV!O42+DEC!O42+JAN!O42+FEB!O42+MAR!O42+APR!O42+MAY!O42+JNE!O42</f>
        <v>0</v>
      </c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167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0.36225</v>
      </c>
      <c r="O43" s="18">
        <f>JLY!O43+AUG!O43+SEP!O43+OCT!O43+NOV!O43+DEC!O43+JAN!O43+FEB!O43+MAR!O43+APR!O43+MAY!O43+JNE!O43</f>
        <v>0</v>
      </c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168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0.46087500000000003</v>
      </c>
      <c r="O44" s="18">
        <f>JLY!O44+AUG!O44+SEP!O44+OCT!O44+NOV!O44+DEC!O44+JAN!O44+FEB!O44+MAR!O44+APR!O44+MAY!O44+JNE!O44</f>
        <v>0</v>
      </c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169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0.6088749999999999</v>
      </c>
      <c r="O45" s="18">
        <f>JLY!O45+AUG!O45+SEP!O45+OCT!O45+NOV!O45+DEC!O45+JAN!O45+FEB!O45+MAR!O45+APR!O45+MAY!O45+JNE!O45</f>
        <v>0</v>
      </c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170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0.263625</v>
      </c>
      <c r="O46" s="18">
        <f>JLY!O46+AUG!O46+SEP!O46+OCT!O46+NOV!O46+DEC!O46+JAN!O46+FEB!O46+MAR!O46+APR!O46+MAY!O46+JNE!O46</f>
        <v>0</v>
      </c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171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0.433875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172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0.28325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173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0.291875</v>
      </c>
      <c r="O49" s="18">
        <f>JLY!O49+AUG!O49+SEP!O49+OCT!O49+NOV!O49+DEC!O49+JAN!O49+FEB!O49+MAR!O49+APR!O49+MAY!O49+JNE!O49</f>
        <v>0</v>
      </c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174</v>
      </c>
      <c r="E50" s="18">
        <f>JLY!E50+AUG!E50+SEP!E50+OCT!E50+NOV!E50+DEC!E50+JAN!E50+FEB!E50+MAR!E50+APR!E50+MAY!E50+JNE!E50</f>
        <v>0</v>
      </c>
      <c r="G50" s="21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0.5555</v>
      </c>
      <c r="O50" s="18">
        <f>JLY!O50+AUG!O50+SEP!O50+OCT!O50+NOV!O50+DEC!O50+JAN!O50+FEB!O50+MAR!O50+APR!O50+MAY!O50+JNE!O50</f>
        <v>0</v>
      </c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175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0.469375</v>
      </c>
      <c r="O51" s="18">
        <f>JLY!O51+AUG!O51+SEP!O51+OCT!O51+NOV!O51+DEC!O51+JAN!O51+FEB!O51+MAR!O51+APR!O51+MAY!O51+JNE!O51</f>
        <v>0</v>
      </c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176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0.34825</v>
      </c>
      <c r="O52" s="18">
        <f>JLY!O52+AUG!O52+SEP!O52+OCT!O52+NOV!O52+DEC!O52+JAN!O52+FEB!O52+MAR!O52+APR!O52+MAY!O52+JNE!O52</f>
        <v>0</v>
      </c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177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0.47775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178</v>
      </c>
      <c r="E54" s="18">
        <f>JLY!E54+AUG!E54+SEP!E54+OCT!E54+NOV!E54+DEC!E54+JAN!E54+FEB!E54+MAR!E54+APR!E54+MAY!E54+JNE!E54</f>
        <v>0</v>
      </c>
      <c r="G54" s="21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0.451625</v>
      </c>
      <c r="O54" s="18">
        <f>JLY!O54+AUG!O54+SEP!O54+OCT!O54+NOV!O54+DEC!O54+JAN!O54+FEB!O54+MAR!O54+APR!O54+MAY!O54+JNE!O54</f>
        <v>0</v>
      </c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179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0.560375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180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0.393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181</v>
      </c>
      <c r="E57" s="18">
        <f>JLY!E57+AUG!E57+SEP!E57+OCT!E57+NOV!E57+DEC!E57+JAN!E57+FEB!E57+MAR!E57+APR!E57+MAY!E57+JNE!E57</f>
        <v>0</v>
      </c>
      <c r="G57" s="21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0.45337500000000003</v>
      </c>
      <c r="O57" s="18">
        <f>JLY!O57+AUG!O57+SEP!O57+OCT!O57+NOV!O57+DEC!O57+JAN!O57+FEB!O57+MAR!O57+APR!O57+MAY!O57+JNE!O57</f>
        <v>0</v>
      </c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182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0.48162499999999997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183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0.548875</v>
      </c>
      <c r="O59" s="18">
        <f>JLY!O59+AUG!O59+SEP!O59+OCT!O59+NOV!O59+DEC!O59+JAN!O59+FEB!O59+MAR!O59+APR!O59+MAY!O59+JNE!O59</f>
        <v>0</v>
      </c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184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0.280625</v>
      </c>
      <c r="O60" s="18">
        <f>JLY!O60+AUG!O60+SEP!O60+OCT!O60+NOV!O60+DEC!O60+JAN!O60+FEB!O60+MAR!O60+APR!O60+MAY!O60+JNE!O60</f>
        <v>0</v>
      </c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185</v>
      </c>
      <c r="E61" s="18">
        <f>JLY!E61+AUG!E61+SEP!E61+OCT!E61+NOV!E61+DEC!E61+JAN!E61+FEB!E61+MAR!E61+APR!E61+MAY!E61+JNE!E61</f>
        <v>0</v>
      </c>
      <c r="G61" s="21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0.5955</v>
      </c>
      <c r="O61" s="18">
        <f>JLY!O61+AUG!O61+SEP!O61+OCT!O61+NOV!O61+DEC!O61+JAN!O61+FEB!O61+MAR!O61+APR!O61+MAY!O61+JNE!O61</f>
        <v>0</v>
      </c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186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0.550125</v>
      </c>
      <c r="O62" s="18">
        <f>JLY!O62+AUG!O62+SEP!O62+OCT!O62+NOV!O62+DEC!O62+JAN!O62+FEB!O62+MAR!O62+APR!O62+MAY!O62+JNE!O62</f>
        <v>0</v>
      </c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187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0.21225</v>
      </c>
      <c r="O63" s="18">
        <f>JLY!O63+AUG!O63+SEP!O63+OCT!O63+NOV!O63+DEC!O63+JAN!O63+FEB!O63+MAR!O63+APR!O63+MAY!O63+JNE!O63</f>
        <v>0</v>
      </c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188</v>
      </c>
      <c r="E64" s="18">
        <f>JLY!E64+AUG!E64+SEP!E64+OCT!E64+NOV!E64+DEC!E64+JAN!E64+FEB!E64+MAR!E64+APR!E64+MAY!E64+JNE!E64</f>
        <v>0</v>
      </c>
      <c r="G64" s="21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0.419375</v>
      </c>
      <c r="O64" s="18">
        <f>JLY!O64+AUG!O64+SEP!O64+OCT!O64+NOV!O64+DEC!O64+JAN!O64+FEB!O64+MAR!O64+APR!O64+MAY!O64+JNE!O64</f>
        <v>0</v>
      </c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189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0.533875</v>
      </c>
      <c r="O65" s="18">
        <f>JLY!O65+AUG!O65+SEP!O65+OCT!O65+NOV!O65+DEC!O65+JAN!O65+FEB!O65+MAR!O65+APR!O65+MAY!O65+JNE!O65</f>
        <v>0</v>
      </c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190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0.28575</v>
      </c>
      <c r="O66" s="18">
        <f>JLY!O66+AUG!O66+SEP!O66+OCT!O66+NOV!O66+DEC!O66+JAN!O66+FEB!O66+MAR!O66+APR!O66+MAY!O66+JNE!O66</f>
        <v>0</v>
      </c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191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0.541625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192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0.35424999999999995</v>
      </c>
      <c r="O68" s="18">
        <f>JLY!O68+AUG!O68+SEP!O68+OCT!O68+NOV!O68+DEC!O68+JAN!O68+FEB!O68+MAR!O68+APR!O68+MAY!O68+JNE!O68</f>
        <v>0</v>
      </c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193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0.39149999999999996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194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0.541125</v>
      </c>
      <c r="O70" s="18">
        <f>JLY!O70+AUG!O70+SEP!O70+OCT!O70+NOV!O70+DEC!O70+JAN!O70+FEB!O70+MAR!O70+APR!O70+MAY!O70+JNE!O70</f>
        <v>0</v>
      </c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195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0.246375</v>
      </c>
      <c r="O71" s="18">
        <f>JLY!O71+AUG!O71+SEP!O71+OCT!O71+NOV!O71+DEC!O71+JAN!O71+FEB!O71+MAR!O71+APR!O71+MAY!O71+JNE!O71</f>
        <v>0</v>
      </c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196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0.41300000000000003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197</v>
      </c>
      <c r="E73" s="18">
        <f>JLY!E73+AUG!E73+SEP!E73+OCT!E73+NOV!E73+DEC!E73+JAN!E73+FEB!E73+MAR!E73+APR!E73+MAY!E73+JNE!E73</f>
        <v>0</v>
      </c>
      <c r="G73" s="21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0.33575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198</v>
      </c>
      <c r="E74" s="18">
        <f>JLY!E74+AUG!E74+SEP!E74+OCT!E74+NOV!E74+DEC!E74+JAN!E74+FEB!E74+MAR!E74+APR!E74+MAY!E74+JNE!E74</f>
        <v>0</v>
      </c>
      <c r="G74" s="21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0.510375</v>
      </c>
      <c r="O74" s="18">
        <f>JLY!O74+AUG!O74+SEP!O74+OCT!O74+NOV!O74+DEC!O74+JAN!O74+FEB!O74+MAR!O74+APR!O74+MAY!O74+JNE!O74</f>
        <v>0</v>
      </c>
      <c r="Q74" s="18">
        <f>JLY!Q74+AUG!Q74+SEP!Q74+OCT!Q74+NOV!Q74+DEC!Q74+JAN!Q74+FEB!Q74+MAR!Q74+APR!Q74+MAY!Q74+JNE!Q74</f>
        <v>0</v>
      </c>
      <c r="S74" s="16">
        <f aca="true" t="shared" si="1" ref="S74:S136">E74-(I74+O74+Q74)</f>
        <v>0</v>
      </c>
      <c r="U74" s="16"/>
      <c r="W74" s="16"/>
    </row>
    <row r="75" spans="1:23" ht="11.25">
      <c r="A75" s="4" t="s">
        <v>70</v>
      </c>
      <c r="C75" s="3" t="s">
        <v>199</v>
      </c>
      <c r="E75" s="18">
        <f>JLY!E75+AUG!E75+SEP!E75+OCT!E75+NOV!E75+DEC!E75+JAN!E75+FEB!E75+MAR!E75+APR!E75+MAY!E75+JNE!E75</f>
        <v>8657</v>
      </c>
      <c r="G75" s="21">
        <v>0.65</v>
      </c>
      <c r="I75" s="18">
        <f>JLY!I75+AUG!I75+SEP!I75+OCT!I75+NOV!I75+DEC!I75+JAN!I75+FEB!I75+MAR!I75+APR!I75+MAY!I75+JNE!I75</f>
        <v>5627.05</v>
      </c>
      <c r="K75" s="18">
        <f>JLY!K75+AUG!K75+SEP!K75+OCT!K75+NOV!K75+DEC!K75+JAN!K75+FEB!K75+MAR!K75+APR!K75+MAY!K75+JNE!K75</f>
        <v>3029.95</v>
      </c>
      <c r="M75" s="14">
        <v>0.358125</v>
      </c>
      <c r="O75" s="18">
        <f>JLY!O75+AUG!O75+SEP!O75+OCT!O75+NOV!O75+DEC!O75+JAN!O75+FEB!O75+MAR!O75+APR!O75+MAY!O75+JNE!O75</f>
        <v>1085.10084375</v>
      </c>
      <c r="Q75" s="18">
        <f>JLY!Q75+AUG!Q75+SEP!Q75+OCT!Q75+NOV!Q75+DEC!Q75+JAN!Q75+FEB!Q75+MAR!Q75+APR!Q75+MAY!Q75+JNE!Q75</f>
        <v>1944.8491562499999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200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0.317375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201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0.294375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202</v>
      </c>
      <c r="E78" s="18">
        <f>JLY!E78+AUG!E78+SEP!E78+OCT!E78+NOV!E78+DEC!E78+JAN!E78+FEB!E78+MAR!E78+APR!E78+MAY!E78+JNE!E78</f>
        <v>0</v>
      </c>
      <c r="G78" s="21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0.54275</v>
      </c>
      <c r="O78" s="18">
        <f>JLY!O78+AUG!O78+SEP!O78+OCT!O78+NOV!O78+DEC!O78+JAN!O78+FEB!O78+MAR!O78+APR!O78+MAY!O78+JNE!O78</f>
        <v>0</v>
      </c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203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0.279</v>
      </c>
      <c r="O79" s="18">
        <f>JLY!O79+AUG!O79+SEP!O79+OCT!O79+NOV!O79+DEC!O79+JAN!O79+FEB!O79+MAR!O79+APR!O79+MAY!O79+JNE!O79</f>
        <v>0</v>
      </c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204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0.46449999999999997</v>
      </c>
      <c r="O80" s="18">
        <f>JLY!O80+AUG!O80+SEP!O80+OCT!O80+NOV!O80+DEC!O80+JAN!O80+FEB!O80+MAR!O80+APR!O80+MAY!O80+JNE!O80</f>
        <v>0</v>
      </c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205</v>
      </c>
      <c r="E81" s="18">
        <f>JLY!E81+AUG!E81+SEP!E81+OCT!E81+NOV!E81+DEC!E81+JAN!E81+FEB!E81+MAR!E81+APR!E81+MAY!E81+JNE!E81</f>
        <v>0</v>
      </c>
      <c r="G81" s="21">
        <v>0.65</v>
      </c>
      <c r="I81" s="18">
        <f>JLY!I81+AUG!I81+SEP!I81+OCT!I81+NOV!I81+DEC!I81+JAN!I81+FEB!I81+MAR!I81+APR!I81+MAY!I81+JNE!I81</f>
        <v>0</v>
      </c>
      <c r="K81" s="18">
        <f>JLY!K81+AUG!K81+SEP!K81+OCT!K81+NOV!K81+DEC!K81+JAN!K81+FEB!K81+MAR!K81+APR!K81+MAY!K81+JNE!K81</f>
        <v>0</v>
      </c>
      <c r="M81" s="14">
        <v>0.42674999999999996</v>
      </c>
      <c r="O81" s="18">
        <f>JLY!O81+AUG!O81+SEP!O81+OCT!O81+NOV!O81+DEC!O81+JAN!O81+FEB!O81+MAR!O81+APR!O81+MAY!O81+JNE!O81</f>
        <v>0</v>
      </c>
      <c r="Q81" s="18">
        <f>JLY!Q81+AUG!Q81+SEP!Q81+OCT!Q81+NOV!Q81+DEC!Q81+JAN!Q81+FEB!Q81+MAR!Q81+APR!Q81+MAY!Q81+JNE!Q81</f>
        <v>0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206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0.365375</v>
      </c>
      <c r="O82" s="18">
        <f>JLY!O82+AUG!O82+SEP!O82+OCT!O82+NOV!O82+DEC!O82+JAN!O82+FEB!O82+MAR!O82+APR!O82+MAY!O82+JNE!O82</f>
        <v>0</v>
      </c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207</v>
      </c>
      <c r="E83" s="18">
        <f>JLY!E83+AUG!E83+SEP!E83+OCT!E83+NOV!E83+DEC!E83+JAN!E83+FEB!E83+MAR!E83+APR!E83+MAY!E83+JNE!E83</f>
        <v>0</v>
      </c>
      <c r="G83" s="21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0.524875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208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0.403375</v>
      </c>
      <c r="O84" s="18">
        <f>JLY!O84+AUG!O84+SEP!O84+OCT!O84+NOV!O84+DEC!O84+JAN!O84+FEB!O84+MAR!O84+APR!O84+MAY!O84+JNE!O84</f>
        <v>0</v>
      </c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209</v>
      </c>
      <c r="E85" s="18">
        <f>JLY!E85+AUG!E85+SEP!E85+OCT!E85+NOV!E85+DEC!E85+JAN!E85+FEB!E85+MAR!E85+APR!E85+MAY!E85+JNE!E85</f>
        <v>0</v>
      </c>
      <c r="G85" s="21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0.549625</v>
      </c>
      <c r="O85" s="18">
        <f>JLY!O85+AUG!O85+SEP!O85+OCT!O85+NOV!O85+DEC!O85+JAN!O85+FEB!O85+MAR!O85+APR!O85+MAY!O85+JNE!O85</f>
        <v>0</v>
      </c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210</v>
      </c>
      <c r="E86" s="18">
        <f>JLY!E86+AUG!E86+SEP!E86+OCT!E86+NOV!E86+DEC!E86+JAN!E86+FEB!E86+MAR!E86+APR!E86+MAY!E86+JNE!E86</f>
        <v>40924</v>
      </c>
      <c r="G86" s="21">
        <v>0.65</v>
      </c>
      <c r="I86" s="18">
        <f>JLY!I86+AUG!I86+SEP!I86+OCT!I86+NOV!I86+DEC!I86+JAN!I86+FEB!I86+MAR!I86+APR!I86+MAY!I86+JNE!I86</f>
        <v>26600.600000000002</v>
      </c>
      <c r="K86" s="18">
        <f>JLY!K86+AUG!K86+SEP!K86+OCT!K86+NOV!K86+DEC!K86+JAN!K86+FEB!K86+MAR!K86+APR!K86+MAY!K86+JNE!K86</f>
        <v>14323.399999999998</v>
      </c>
      <c r="M86" s="14">
        <v>0.292</v>
      </c>
      <c r="O86" s="18">
        <f>JLY!O86+AUG!O86+SEP!O86+OCT!O86+NOV!O86+DEC!O86+JAN!O86+FEB!O86+MAR!O86+APR!O86+MAY!O86+JNE!O86</f>
        <v>4182.432799999999</v>
      </c>
      <c r="Q86" s="18">
        <f>JLY!Q86+AUG!Q86+SEP!Q86+OCT!Q86+NOV!Q86+DEC!Q86+JAN!Q86+FEB!Q86+MAR!Q86+APR!Q86+MAY!Q86+JNE!Q86</f>
        <v>10140.9672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211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0.430625</v>
      </c>
      <c r="O87" s="18">
        <f>JLY!O87+AUG!O87+SEP!O87+OCT!O87+NOV!O87+DEC!O87+JAN!O87+FEB!O87+MAR!O87+APR!O87+MAY!O87+JNE!O87</f>
        <v>0</v>
      </c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212</v>
      </c>
      <c r="E88" s="18">
        <f>JLY!E88+AUG!E88+SEP!E88+OCT!E88+NOV!E88+DEC!E88+JAN!E88+FEB!E88+MAR!E88+APR!E88+MAY!E88+JNE!E88</f>
        <v>0</v>
      </c>
      <c r="G88" s="21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0.23675000000000002</v>
      </c>
      <c r="O88" s="18">
        <f>JLY!O88+AUG!O88+SEP!O88+OCT!O88+NOV!O88+DEC!O88+JAN!O88+FEB!O88+MAR!O88+APR!O88+MAY!O88+JNE!O88</f>
        <v>0</v>
      </c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213</v>
      </c>
      <c r="E89" s="18">
        <f>JLY!E89+AUG!E89+SEP!E89+OCT!E89+NOV!E89+DEC!E89+JAN!E89+FEB!E89+MAR!E89+APR!E89+MAY!E89+JNE!E89</f>
        <v>0</v>
      </c>
      <c r="G89" s="21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0.39425</v>
      </c>
      <c r="O89" s="18">
        <f>JLY!O89+AUG!O89+SEP!O89+OCT!O89+NOV!O89+DEC!O89+JAN!O89+FEB!O89+MAR!O89+APR!O89+MAY!O89+JNE!O89</f>
        <v>0</v>
      </c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214</v>
      </c>
      <c r="E90" s="18">
        <f>JLY!E90+AUG!E90+SEP!E90+OCT!E90+NOV!E90+DEC!E90+JAN!E90+FEB!E90+MAR!E90+APR!E90+MAY!E90+JNE!E90</f>
        <v>30693</v>
      </c>
      <c r="G90" s="21">
        <v>0.65</v>
      </c>
      <c r="I90" s="18">
        <f>JLY!I90+AUG!I90+SEP!I90+OCT!I90+NOV!I90+DEC!I90+JAN!I90+FEB!I90+MAR!I90+APR!I90+MAY!I90+JNE!I90</f>
        <v>19950.45</v>
      </c>
      <c r="K90" s="18">
        <f>JLY!K90+AUG!K90+SEP!K90+OCT!K90+NOV!K90+DEC!K90+JAN!K90+FEB!K90+MAR!K90+APR!K90+MAY!K90+JNE!K90</f>
        <v>10742.55</v>
      </c>
      <c r="M90" s="14">
        <v>0.43962500000000004</v>
      </c>
      <c r="O90" s="18">
        <f>JLY!O90+AUG!O90+SEP!O90+OCT!O90+NOV!O90+DEC!O90+JAN!O90+FEB!O90+MAR!O90+APR!O90+MAY!O90+JNE!O90</f>
        <v>4722.69354375</v>
      </c>
      <c r="Q90" s="18">
        <f>JLY!Q90+AUG!Q90+SEP!Q90+OCT!Q90+NOV!Q90+DEC!Q90+JAN!Q90+FEB!Q90+MAR!Q90+APR!Q90+MAY!Q90+JNE!Q90</f>
        <v>6019.85645625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215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0.29212499999999997</v>
      </c>
      <c r="O91" s="18">
        <f>JLY!O91+AUG!O91+SEP!O91+OCT!O91+NOV!O91+DEC!O91+JAN!O91+FEB!O91+MAR!O91+APR!O91+MAY!O91+JNE!O91</f>
        <v>0</v>
      </c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216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0.40375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217</v>
      </c>
      <c r="E93" s="18">
        <f>JLY!E93+AUG!E93+SEP!E93+OCT!E93+NOV!E93+DEC!E93+JAN!E93+FEB!E93+MAR!E93+APR!E93+MAY!E93+JNE!E93</f>
        <v>0</v>
      </c>
      <c r="G93" s="21">
        <v>0.65</v>
      </c>
      <c r="I93" s="18">
        <f>JLY!I93+AUG!I93+SEP!I93+OCT!I93+NOV!I93+DEC!I93+JAN!I93+FEB!I93+MAR!I93+APR!I93+MAY!I93+JNE!I93</f>
        <v>0</v>
      </c>
      <c r="K93" s="18">
        <f>JLY!K93+AUG!K93+SEP!K93+OCT!K93+NOV!K93+DEC!K93+JAN!K93+FEB!K93+MAR!K93+APR!K93+MAY!K93+JNE!K93</f>
        <v>0</v>
      </c>
      <c r="M93" s="14">
        <v>0.5735</v>
      </c>
      <c r="O93" s="18">
        <f>JLY!O93+AUG!O93+SEP!O93+OCT!O93+NOV!O93+DEC!O93+JAN!O93+FEB!O93+MAR!O93+APR!O93+MAY!O93+JNE!O93</f>
        <v>0</v>
      </c>
      <c r="Q93" s="18">
        <f>JLY!Q93+AUG!Q93+SEP!Q93+OCT!Q93+NOV!Q93+DEC!Q93+JAN!Q93+FEB!Q93+MAR!Q93+APR!Q93+MAY!Q93+JNE!Q93</f>
        <v>0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218</v>
      </c>
      <c r="E94" s="18">
        <f>JLY!E94+AUG!E94+SEP!E94+OCT!E94+NOV!E94+DEC!E94+JAN!E94+FEB!E94+MAR!E94+APR!E94+MAY!E94+JNE!E94</f>
        <v>0</v>
      </c>
      <c r="G94" s="21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0.554875</v>
      </c>
      <c r="O94" s="18">
        <f>JLY!O94+AUG!O94+SEP!O94+OCT!O94+NOV!O94+DEC!O94+JAN!O94+FEB!O94+MAR!O94+APR!O94+MAY!O94+JNE!O94</f>
        <v>0</v>
      </c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219</v>
      </c>
      <c r="E95" s="18">
        <f>JLY!E95+AUG!E95+SEP!E95+OCT!E95+NOV!E95+DEC!E95+JAN!E95+FEB!E95+MAR!E95+APR!E95+MAY!E95+JNE!E95</f>
        <v>27489.36</v>
      </c>
      <c r="G95" s="21">
        <v>0.65</v>
      </c>
      <c r="I95" s="18">
        <f>JLY!I95+AUG!I95+SEP!I95+OCT!I95+NOV!I95+DEC!I95+JAN!I95+FEB!I95+MAR!I95+APR!I95+MAY!I95+JNE!I95</f>
        <v>17868.084</v>
      </c>
      <c r="K95" s="18">
        <f>JLY!K95+AUG!K95+SEP!K95+OCT!K95+NOV!K95+DEC!K95+JAN!K95+FEB!K95+MAR!K95+APR!K95+MAY!K95+JNE!K95</f>
        <v>9621.275999999998</v>
      </c>
      <c r="M95" s="14">
        <v>0.49737499999999996</v>
      </c>
      <c r="O95" s="18">
        <f>JLY!O95+AUG!O95+SEP!O95+OCT!O95+NOV!O95+DEC!O95+JAN!O95+FEB!O95+MAR!O95+APR!O95+MAY!O95+JNE!O95</f>
        <v>4785.382150499999</v>
      </c>
      <c r="Q95" s="18">
        <f>JLY!Q95+AUG!Q95+SEP!Q95+OCT!Q95+NOV!Q95+DEC!Q95+JAN!Q95+FEB!Q95+MAR!Q95+APR!Q95+MAY!Q95+JNE!Q95</f>
        <v>4835.8938495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220</v>
      </c>
      <c r="E96" s="18">
        <f>JLY!E96+AUG!E96+SEP!E96+OCT!E96+NOV!E96+DEC!E96+JAN!E96+FEB!E96+MAR!E96+APR!E96+MAY!E96+JNE!E96</f>
        <v>0</v>
      </c>
      <c r="G96" s="21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0.298375</v>
      </c>
      <c r="O96" s="18">
        <f>JLY!O96+AUG!O96+SEP!O96+OCT!O96+NOV!O96+DEC!O96+JAN!O96+FEB!O96+MAR!O96+APR!O96+MAY!O96+JNE!O96</f>
        <v>0</v>
      </c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221</v>
      </c>
      <c r="E97" s="18">
        <f>JLY!E97+AUG!E97+SEP!E97+OCT!E97+NOV!E97+DEC!E97+JAN!E97+FEB!E97+MAR!E97+APR!E97+MAY!E97+JNE!E97</f>
        <v>0</v>
      </c>
      <c r="G97" s="21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0.306875</v>
      </c>
      <c r="O97" s="18">
        <f>JLY!O97+AUG!O97+SEP!O97+OCT!O97+NOV!O97+DEC!O97+JAN!O97+FEB!O97+MAR!O97+APR!O97+MAY!O97+JNE!O97</f>
        <v>0</v>
      </c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222</v>
      </c>
      <c r="E98" s="18">
        <f>JLY!E98+AUG!E98+SEP!E98+OCT!E98+NOV!E98+DEC!E98+JAN!E98+FEB!E98+MAR!E98+APR!E98+MAY!E98+JNE!E98</f>
        <v>0</v>
      </c>
      <c r="G98" s="21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0.48162499999999997</v>
      </c>
      <c r="O98" s="18">
        <f>JLY!O98+AUG!O98+SEP!O98+OCT!O98+NOV!O98+DEC!O98+JAN!O98+FEB!O98+MAR!O98+APR!O98+MAY!O98+JNE!O98</f>
        <v>0</v>
      </c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223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0.345</v>
      </c>
      <c r="O99" s="18">
        <f>JLY!O99+AUG!O99+SEP!O99+OCT!O99+NOV!O99+DEC!O99+JAN!O99+FEB!O99+MAR!O99+APR!O99+MAY!O99+JNE!O99</f>
        <v>0</v>
      </c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224</v>
      </c>
      <c r="E100" s="18">
        <f>JLY!E100+AUG!E100+SEP!E100+OCT!E100+NOV!E100+DEC!E100+JAN!E100+FEB!E100+MAR!E100+APR!E100+MAY!E100+JNE!E100</f>
        <v>0</v>
      </c>
      <c r="G100" s="21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0.378125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225</v>
      </c>
      <c r="E101" s="18">
        <f>JLY!E101+AUG!E101+SEP!E101+OCT!E101+NOV!E101+DEC!E101+JAN!E101+FEB!E101+MAR!E101+APR!E101+MAY!E101+JNE!E101</f>
        <v>0</v>
      </c>
      <c r="G101" s="21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0.344375</v>
      </c>
      <c r="O101" s="18">
        <f>JLY!O101+AUG!O101+SEP!O101+OCT!O101+NOV!O101+DEC!O101+JAN!O101+FEB!O101+MAR!O101+APR!O101+MAY!O101+JNE!O101</f>
        <v>0</v>
      </c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226</v>
      </c>
      <c r="E102" s="18">
        <f>JLY!E102+AUG!E102+SEP!E102+OCT!E102+NOV!E102+DEC!E102+JAN!E102+FEB!E102+MAR!E102+APR!E102+MAY!E102+JNE!E102</f>
        <v>0</v>
      </c>
      <c r="G102" s="21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0.33849999999999997</v>
      </c>
      <c r="O102" s="18">
        <f>JLY!O102+AUG!O102+SEP!O102+OCT!O102+NOV!O102+DEC!O102+JAN!O102+FEB!O102+MAR!O102+APR!O102+MAY!O102+JNE!O102</f>
        <v>0</v>
      </c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227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0.486</v>
      </c>
      <c r="O103" s="18">
        <f>JLY!O103+AUG!O103+SEP!O103+OCT!O103+NOV!O103+DEC!O103+JAN!O103+FEB!O103+MAR!O103+APR!O103+MAY!O103+JNE!O103</f>
        <v>0</v>
      </c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228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0.663625</v>
      </c>
      <c r="O104" s="18">
        <f>JLY!O104+AUG!O104+SEP!O104+OCT!O104+NOV!O104+DEC!O104+JAN!O104+FEB!O104+MAR!O104+APR!O104+MAY!O104+JNE!O104</f>
        <v>0</v>
      </c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229</v>
      </c>
      <c r="E105" s="18">
        <f>JLY!E105+AUG!E105+SEP!E105+OCT!E105+NOV!E105+DEC!E105+JAN!E105+FEB!E105+MAR!E105+APR!E105+MAY!E105+JNE!E105</f>
        <v>35415</v>
      </c>
      <c r="G105" s="21">
        <v>0.65</v>
      </c>
      <c r="I105" s="18">
        <f>JLY!I105+AUG!I105+SEP!I105+OCT!I105+NOV!I105+DEC!I105+JAN!I105+FEB!I105+MAR!I105+APR!I105+MAY!I105+JNE!I105</f>
        <v>23019.75</v>
      </c>
      <c r="K105" s="18">
        <f>JLY!K105+AUG!K105+SEP!K105+OCT!K105+NOV!K105+DEC!K105+JAN!K105+FEB!K105+MAR!K105+APR!K105+MAY!K105+JNE!K105</f>
        <v>12395.25</v>
      </c>
      <c r="M105" s="14">
        <v>0.31837499999999996</v>
      </c>
      <c r="O105" s="18">
        <f>JLY!O105+AUG!O105+SEP!O105+OCT!O105+NOV!O105+DEC!O105+JAN!O105+FEB!O105+MAR!O105+APR!O105+MAY!O105+JNE!O105</f>
        <v>3946.3377187499996</v>
      </c>
      <c r="Q105" s="18">
        <f>JLY!Q105+AUG!Q105+SEP!Q105+OCT!Q105+NOV!Q105+DEC!Q105+JAN!Q105+FEB!Q105+MAR!Q105+APR!Q105+MAY!Q105+JNE!Q105</f>
        <v>8448.912281249999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230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0.29112499999999997</v>
      </c>
      <c r="O106" s="18">
        <f>JLY!O106+AUG!O106+SEP!O106+OCT!O106+NOV!O106+DEC!O106+JAN!O106+FEB!O106+MAR!O106+APR!O106+MAY!O106+JNE!O106</f>
        <v>0</v>
      </c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231</v>
      </c>
      <c r="E107" s="18">
        <f>JLY!E107+AUG!E107+SEP!E107+OCT!E107+NOV!E107+DEC!E107+JAN!E107+FEB!E107+MAR!E107+APR!E107+MAY!E107+JNE!E107</f>
        <v>30693</v>
      </c>
      <c r="G107" s="21">
        <v>0.65</v>
      </c>
      <c r="I107" s="18">
        <f>JLY!I107+AUG!I107+SEP!I107+OCT!I107+NOV!I107+DEC!I107+JAN!I107+FEB!I107+MAR!I107+APR!I107+MAY!I107+JNE!I107</f>
        <v>19950.45</v>
      </c>
      <c r="K107" s="18">
        <f>JLY!K107+AUG!K107+SEP!K107+OCT!K107+NOV!K107+DEC!K107+JAN!K107+FEB!K107+MAR!K107+APR!K107+MAY!K107+JNE!K107</f>
        <v>10742.55</v>
      </c>
      <c r="M107" s="14">
        <v>0.3835</v>
      </c>
      <c r="O107" s="18">
        <f>JLY!O107+AUG!O107+SEP!O107+OCT!O107+NOV!O107+DEC!O107+JAN!O107+FEB!O107+MAR!O107+APR!O107+MAY!O107+JNE!O107</f>
        <v>4119.767925</v>
      </c>
      <c r="Q107" s="18">
        <f>JLY!Q107+AUG!Q107+SEP!Q107+OCT!Q107+NOV!Q107+DEC!Q107+JAN!Q107+FEB!Q107+MAR!Q107+APR!Q107+MAY!Q107+JNE!Q107</f>
        <v>6622.782074999999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232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0.464375</v>
      </c>
      <c r="O108" s="18">
        <f>JLY!O108+AUG!O108+SEP!O108+OCT!O108+NOV!O108+DEC!O108+JAN!O108+FEB!O108+MAR!O108+APR!O108+MAY!O108+JNE!O108</f>
        <v>0</v>
      </c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233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0.503375</v>
      </c>
      <c r="O109" s="18">
        <f>JLY!O109+AUG!O109+SEP!O109+OCT!O109+NOV!O109+DEC!O109+JAN!O109+FEB!O109+MAR!O109+APR!O109+MAY!O109+JNE!O109</f>
        <v>0</v>
      </c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234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0.312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235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0.277875</v>
      </c>
      <c r="O111" s="18">
        <f>JLY!O111+AUG!O111+SEP!O111+OCT!O111+NOV!O111+DEC!O111+JAN!O111+FEB!O111+MAR!O111+APR!O111+MAY!O111+JNE!O111</f>
        <v>0</v>
      </c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236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0.46375</v>
      </c>
      <c r="O112" s="18">
        <f>JLY!O112+AUG!O112+SEP!O112+OCT!O112+NOV!O112+DEC!O112+JAN!O112+FEB!O112+MAR!O112+APR!O112+MAY!O112+JNE!O112</f>
        <v>0</v>
      </c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109</v>
      </c>
      <c r="C113" s="3" t="s">
        <v>237</v>
      </c>
      <c r="E113" s="18">
        <f>JLY!E113+AUG!E113+SEP!E113+OCT!E113+NOV!E113+DEC!E113+JAN!E113+FEB!E113+MAR!E113+APR!E113+MAY!E113+JNE!E113</f>
        <v>0</v>
      </c>
      <c r="G113" s="21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0.43012500000000004</v>
      </c>
      <c r="O113" s="18">
        <f>JLY!O113+AUG!O113+SEP!O113+OCT!O113+NOV!O113+DEC!O113+JAN!O113+FEB!O113+MAR!O113+APR!O113+MAY!O113+JNE!O113</f>
        <v>0</v>
      </c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238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0.39325</v>
      </c>
      <c r="O114" s="18">
        <f>JLY!O114+AUG!O114+SEP!O114+OCT!O114+NOV!O114+DEC!O114+JAN!O114+FEB!O114+MAR!O114+APR!O114+MAY!O114+JNE!O114</f>
        <v>0</v>
      </c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108</v>
      </c>
      <c r="C115" s="3" t="s">
        <v>277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0.402875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111</v>
      </c>
      <c r="C116" s="3" t="s">
        <v>239</v>
      </c>
      <c r="E116" s="18">
        <f>JLY!E116+AUG!E116+SEP!E116+OCT!E116+NOV!E116+DEC!E116+JAN!E116+FEB!E116+MAR!E116+APR!E116+MAY!E116+JNE!E116</f>
        <v>0</v>
      </c>
      <c r="G116" s="21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0.47600000000000003</v>
      </c>
      <c r="O116" s="18">
        <f>JLY!O116+AUG!O116+SEP!O116+OCT!O116+NOV!O116+DEC!O116+JAN!O116+FEB!O116+MAR!O116+APR!O116+MAY!O116+JNE!O116</f>
        <v>0</v>
      </c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240</v>
      </c>
      <c r="E117" s="18">
        <f>JLY!E117+AUG!E117+SEP!E117+OCT!E117+NOV!E117+DEC!E117+JAN!E117+FEB!E117+MAR!E117+APR!E117+MAY!E117+JNE!E117</f>
        <v>38563</v>
      </c>
      <c r="G117" s="21">
        <v>0.65</v>
      </c>
      <c r="I117" s="18">
        <f>JLY!I117+AUG!I117+SEP!I117+OCT!I117+NOV!I117+DEC!I117+JAN!I117+FEB!I117+MAR!I117+APR!I117+MAY!I117+JNE!I117</f>
        <v>25065.95</v>
      </c>
      <c r="K117" s="18">
        <f>JLY!K117+AUG!K117+SEP!K117+OCT!K117+NOV!K117+DEC!K117+JAN!K117+FEB!K117+MAR!K117+APR!K117+MAY!K117+JNE!K117</f>
        <v>13497.05</v>
      </c>
      <c r="M117" s="14">
        <v>0.333375</v>
      </c>
      <c r="O117" s="18">
        <f>JLY!O117+AUG!O117+SEP!O117+OCT!O117+NOV!O117+DEC!O117+JAN!O117+FEB!O117+MAR!O117+APR!O117+MAY!O117+JNE!O117</f>
        <v>4499.579043749999</v>
      </c>
      <c r="Q117" s="18">
        <f>JLY!Q117+AUG!Q117+SEP!Q117+OCT!Q117+NOV!Q117+DEC!Q117+JAN!Q117+FEB!Q117+MAR!Q117+APR!Q117+MAY!Q117+JNE!Q117</f>
        <v>8997.47095625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241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0.41275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242</v>
      </c>
      <c r="E119" s="18">
        <f>JLY!E119+AUG!E119+SEP!E119+OCT!E119+NOV!E119+DEC!E119+JAN!E119+FEB!E119+MAR!E119+APR!E119+MAY!E119+JNE!E119</f>
        <v>12198.5</v>
      </c>
      <c r="G119" s="21">
        <v>0.65</v>
      </c>
      <c r="I119" s="18">
        <f>JLY!I119+AUG!I119+SEP!I119+OCT!I119+NOV!I119+DEC!I119+JAN!I119+FEB!I119+MAR!I119+APR!I119+MAY!I119+JNE!I119</f>
        <v>7929.025000000001</v>
      </c>
      <c r="K119" s="18">
        <f>JLY!K119+AUG!K119+SEP!K119+OCT!K119+NOV!K119+DEC!K119+JAN!K119+FEB!K119+MAR!K119+APR!K119+MAY!K119+JNE!K119</f>
        <v>4269.474999999999</v>
      </c>
      <c r="M119" s="14">
        <v>0.342</v>
      </c>
      <c r="O119" s="18">
        <f>JLY!O119+AUG!O119+SEP!O119+OCT!O119+NOV!O119+DEC!O119+JAN!O119+FEB!O119+MAR!O119+APR!O119+MAY!O119+JNE!O119</f>
        <v>1460.1604499999999</v>
      </c>
      <c r="Q119" s="18">
        <f>JLY!Q119+AUG!Q119+SEP!Q119+OCT!Q119+NOV!Q119+DEC!Q119+JAN!Q119+FEB!Q119+MAR!Q119+APR!Q119+MAY!Q119+JNE!Q119</f>
        <v>2809.3145499999996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243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0.521</v>
      </c>
      <c r="O120" s="18">
        <f>JLY!O120+AUG!O120+SEP!O120+OCT!O120+NOV!O120+DEC!O120+JAN!O120+FEB!O120+MAR!O120+APR!O120+MAY!O120+JNE!O120</f>
        <v>0</v>
      </c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244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0.534125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245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0.415125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246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0.34662499999999996</v>
      </c>
      <c r="O123" s="18">
        <f>JLY!O123+AUG!O123+SEP!O123+OCT!O123+NOV!O123+DEC!O123+JAN!O123+FEB!O123+MAR!O123+APR!O123+MAY!O123+JNE!O123</f>
        <v>0</v>
      </c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247</v>
      </c>
      <c r="E124" s="18">
        <f>JLY!E124+AUG!E124+SEP!E124+OCT!E124+NOV!E124+DEC!E124+JAN!E124+FEB!E124+MAR!E124+APR!E124+MAY!E124+JNE!E124</f>
        <v>0</v>
      </c>
      <c r="G124" s="21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0.306875</v>
      </c>
      <c r="O124" s="18">
        <f>JLY!O124+AUG!O124+SEP!O124+OCT!O124+NOV!O124+DEC!O124+JAN!O124+FEB!O124+MAR!O124+APR!O124+MAY!O124+JNE!O124</f>
        <v>0</v>
      </c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248</v>
      </c>
      <c r="E125" s="18">
        <f>JLY!E125+AUG!E125+SEP!E125+OCT!E125+NOV!E125+DEC!E125+JAN!E125+FEB!E125+MAR!E125+APR!E125+MAY!E125+JNE!E125</f>
        <v>0</v>
      </c>
      <c r="G125" s="21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0.40675000000000006</v>
      </c>
      <c r="O125" s="18">
        <f>JLY!O125+AUG!O125+SEP!O125+OCT!O125+NOV!O125+DEC!O125+JAN!O125+FEB!O125+MAR!O125+APR!O125+MAY!O125+JNE!O125</f>
        <v>0</v>
      </c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249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0.441875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250</v>
      </c>
      <c r="E127" s="18">
        <f>JLY!E127+AUG!E127+SEP!E127+OCT!E127+NOV!E127+DEC!E127+JAN!E127+FEB!E127+MAR!E127+APR!E127+MAY!E127+JNE!E127</f>
        <v>0</v>
      </c>
      <c r="G127" s="21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0.348375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251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0.325625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252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0.254375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253</v>
      </c>
      <c r="E130" s="18">
        <f>JLY!E130+AUG!E130+SEP!E130+OCT!E130+NOV!E130+DEC!E130+JAN!E130+FEB!E130+MAR!E130+APR!E130+MAY!E130+JNE!E130</f>
        <v>0</v>
      </c>
      <c r="G130" s="21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0.461375</v>
      </c>
      <c r="O130" s="18">
        <f>JLY!O130+AUG!O130+SEP!O130+OCT!O130+NOV!O130+DEC!O130+JAN!O130+FEB!O130+MAR!O130+APR!O130+MAY!O130+JNE!O130</f>
        <v>0</v>
      </c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254</v>
      </c>
      <c r="E131" s="18">
        <f>JLY!E131+AUG!E131+SEP!E131+OCT!E131+NOV!E131+DEC!E131+JAN!E131+FEB!E131+MAR!E131+APR!E131+MAY!E131+JNE!E131</f>
        <v>4532.82</v>
      </c>
      <c r="G131" s="21">
        <v>0.65</v>
      </c>
      <c r="I131" s="18">
        <f>JLY!I131+AUG!I131+SEP!I131+OCT!I131+NOV!I131+DEC!I131+JAN!I131+FEB!I131+MAR!I131+APR!I131+MAY!I131+JNE!I131</f>
        <v>2946.333</v>
      </c>
      <c r="K131" s="18">
        <f>JLY!K131+AUG!K131+SEP!K131+OCT!K131+NOV!K131+DEC!K131+JAN!K131+FEB!K131+MAR!K131+APR!K131+MAY!K131+JNE!K131</f>
        <v>1586.4869999999996</v>
      </c>
      <c r="M131" s="14">
        <v>0.38399999999999995</v>
      </c>
      <c r="O131" s="18">
        <f>JLY!O131+AUG!O131+SEP!O131+OCT!O131+NOV!O131+DEC!O131+JAN!O131+FEB!O131+MAR!O131+APR!O131+MAY!O131+JNE!O131</f>
        <v>609.2110079999998</v>
      </c>
      <c r="Q131" s="18">
        <f>JLY!Q131+AUG!Q131+SEP!Q131+OCT!Q131+NOV!Q131+DEC!Q131+JAN!Q131+FEB!Q131+MAR!Q131+APR!Q131+MAY!Q131+JNE!Q131</f>
        <v>977.2759919999999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255</v>
      </c>
      <c r="E132" s="18">
        <f>JLY!E132+AUG!E132+SEP!E132+OCT!E132+NOV!E132+DEC!E132+JAN!E132+FEB!E132+MAR!E132+APR!E132+MAY!E132+JNE!E132</f>
        <v>0</v>
      </c>
      <c r="G132" s="21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0.439125</v>
      </c>
      <c r="O132" s="18">
        <f>JLY!O132+AUG!O132+SEP!O132+OCT!O132+NOV!O132+DEC!O132+JAN!O132+FEB!O132+MAR!O132+APR!O132+MAY!O132+JNE!O132</f>
        <v>0</v>
      </c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256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0.337375</v>
      </c>
      <c r="O133" s="18">
        <f>JLY!O133+AUG!O133+SEP!O133+OCT!O133+NOV!O133+DEC!O133+JAN!O133+FEB!O133+MAR!O133+APR!O133+MAY!O133+JNE!O133</f>
        <v>0</v>
      </c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257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0.304</v>
      </c>
      <c r="O134" s="18">
        <f>JLY!O134+AUG!O134+SEP!O134+OCT!O134+NOV!O134+DEC!O134+JAN!O134+FEB!O134+MAR!O134+APR!O134+MAY!O134+JNE!O134</f>
        <v>0</v>
      </c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258</v>
      </c>
      <c r="E135" s="18">
        <f>JLY!E135+AUG!E135+SEP!E135+OCT!E135+NOV!E135+DEC!E135+JAN!E135+FEB!E135+MAR!E135+APR!E135+MAY!E135+JNE!E135</f>
        <v>0</v>
      </c>
      <c r="G135" s="21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0.446125</v>
      </c>
      <c r="O135" s="18">
        <f>JLY!O135+AUG!O135+SEP!O135+OCT!O135+NOV!O135+DEC!O135+JAN!O135+FEB!O135+MAR!O135+APR!O135+MAY!O135+JNE!O135</f>
        <v>0</v>
      </c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259</v>
      </c>
      <c r="E136" s="18">
        <f>JLY!E136+AUG!E136+SEP!E136+OCT!E136+NOV!E136+DEC!E136+JAN!E136+FEB!E136+MAR!E136+APR!E136+MAY!E136+JNE!E136</f>
        <v>0</v>
      </c>
      <c r="G136" s="21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0.480375</v>
      </c>
      <c r="O136" s="18">
        <f>JLY!O136+AUG!O136+SEP!O136+OCT!O136+NOV!O136+DEC!O136+JAN!O136+FEB!O136+MAR!O136+APR!O136+MAY!O136+JNE!O136</f>
        <v>0</v>
      </c>
      <c r="Q136" s="18">
        <f>JLY!Q136+AUG!Q136+SEP!Q136+OCT!Q136+NOV!Q136+DEC!Q136+JAN!Q136+FEB!Q136+MAR!Q136+APR!Q136+MAY!Q136+JNE!Q136</f>
        <v>0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260</v>
      </c>
      <c r="E137" s="18">
        <f>JLY!E137+AUG!E137+SEP!E137+OCT!E137+NOV!E137+DEC!E137+JAN!E137+FEB!E137+MAR!E137+APR!E137+MAY!E137+JNE!E137</f>
        <v>19885.92</v>
      </c>
      <c r="G137" s="21">
        <v>0.65</v>
      </c>
      <c r="I137" s="18">
        <f>JLY!I137+AUG!I137+SEP!I137+OCT!I137+NOV!I137+DEC!I137+JAN!I137+FEB!I137+MAR!I137+APR!I137+MAY!I137+JNE!I137</f>
        <v>12925.848</v>
      </c>
      <c r="K137" s="18">
        <f>JLY!K137+AUG!K137+SEP!K137+OCT!K137+NOV!K137+DEC!K137+JAN!K137+FEB!K137+MAR!K137+APR!K137+MAY!K137+JNE!K137</f>
        <v>6960.072</v>
      </c>
      <c r="M137" s="14">
        <v>0.569125</v>
      </c>
      <c r="O137" s="18">
        <f>JLY!O137+AUG!O137+SEP!O137+OCT!O137+NOV!O137+DEC!O137+JAN!O137+FEB!O137+MAR!O137+APR!O137+MAY!O137+JNE!O137</f>
        <v>3961.1509770000002</v>
      </c>
      <c r="Q137" s="18">
        <f>JLY!Q137+AUG!Q137+SEP!Q137+OCT!Q137+NOV!Q137+DEC!Q137+JAN!Q137+FEB!Q137+MAR!Q137+APR!Q137+MAY!Q137+JNE!Q137</f>
        <v>2998.921023</v>
      </c>
      <c r="S137" s="16">
        <f>E137-(I137+O137+Q137)</f>
        <v>0</v>
      </c>
      <c r="U137" s="16"/>
      <c r="W137" s="16"/>
    </row>
    <row r="138" spans="1:23" ht="11.25">
      <c r="A138" s="4" t="s">
        <v>133</v>
      </c>
      <c r="C138" s="3" t="s">
        <v>261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0.573375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5:7" ht="11.25">
      <c r="E139" s="6"/>
      <c r="G139" s="6"/>
    </row>
    <row r="140" spans="5:7" ht="11.25">
      <c r="E140" s="6"/>
      <c r="G140" s="6"/>
    </row>
    <row r="141" spans="5:7" ht="11.25">
      <c r="E141" s="6"/>
      <c r="G141" s="6"/>
    </row>
    <row r="142" spans="3:23" ht="11.25">
      <c r="C142" s="3" t="s">
        <v>262</v>
      </c>
      <c r="E142" s="6">
        <f>SUM(E9:E141)</f>
        <v>345362.64</v>
      </c>
      <c r="G142" s="6"/>
      <c r="I142" s="6">
        <f>SUM(I9:I141)</f>
        <v>224485.71600000001</v>
      </c>
      <c r="K142" s="5">
        <f>SUM(K9:K141)</f>
        <v>120876.924</v>
      </c>
      <c r="O142" s="5">
        <f>SUM(O9:O141)</f>
        <v>46491.68772587499</v>
      </c>
      <c r="Q142" s="16">
        <f>SUM(Q9:Q141)</f>
        <v>74385.236274125</v>
      </c>
      <c r="S142" s="16">
        <f>SUM(S9:S141)</f>
        <v>0</v>
      </c>
      <c r="U142" s="16"/>
      <c r="W142" s="16"/>
    </row>
    <row r="143" spans="5:7" ht="11.25">
      <c r="E143" s="6"/>
      <c r="G143" s="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99"/>
  <sheetViews>
    <sheetView zoomScale="75" zoomScaleNormal="75" zoomScalePageLayoutView="0" workbookViewId="0" topLeftCell="D110">
      <selection activeCell="H123" sqref="H123"/>
    </sheetView>
  </sheetViews>
  <sheetFormatPr defaultColWidth="9.140625" defaultRowHeight="12.75"/>
  <cols>
    <col min="5" max="5" width="15.00390625" style="53" customWidth="1"/>
    <col min="7" max="7" width="12.8515625" style="53" customWidth="1"/>
    <col min="8" max="8" width="20.00390625" style="53" customWidth="1"/>
    <col min="9" max="9" width="14.140625" style="0" customWidth="1"/>
    <col min="10" max="10" width="13.57421875" style="53" customWidth="1"/>
    <col min="11" max="11" width="12.8515625" style="53" customWidth="1"/>
    <col min="12" max="12" width="12.8515625" style="0" customWidth="1"/>
    <col min="13" max="13" width="18.140625" style="0" customWidth="1"/>
  </cols>
  <sheetData>
    <row r="1" spans="1:13" ht="12.75">
      <c r="A1" s="42" t="s">
        <v>280</v>
      </c>
      <c r="B1" s="42" t="s">
        <v>281</v>
      </c>
      <c r="C1" s="42" t="s">
        <v>282</v>
      </c>
      <c r="D1" s="42" t="s">
        <v>0</v>
      </c>
      <c r="E1" s="51" t="s">
        <v>283</v>
      </c>
      <c r="F1" s="42" t="s">
        <v>284</v>
      </c>
      <c r="G1" s="51" t="s">
        <v>285</v>
      </c>
      <c r="H1" s="51" t="s">
        <v>286</v>
      </c>
      <c r="I1" s="42" t="s">
        <v>287</v>
      </c>
      <c r="J1" s="51" t="s">
        <v>288</v>
      </c>
      <c r="K1" s="51" t="s">
        <v>289</v>
      </c>
      <c r="L1" s="42" t="s">
        <v>290</v>
      </c>
      <c r="M1" s="42" t="s">
        <v>291</v>
      </c>
    </row>
    <row r="2" spans="1:13" ht="12.75">
      <c r="A2" s="43">
        <v>2014</v>
      </c>
      <c r="B2" s="45" t="s">
        <v>320</v>
      </c>
      <c r="C2" s="43">
        <v>1</v>
      </c>
      <c r="D2" s="46" t="str">
        <f>JLY!A9</f>
        <v>001</v>
      </c>
      <c r="E2" s="52">
        <f>ROUND(JLY!E9,2)</f>
        <v>0</v>
      </c>
      <c r="F2" s="44">
        <f>JLY!G9</f>
        <v>0.65</v>
      </c>
      <c r="G2" s="52">
        <f>ROUND(JLY!I9,2)</f>
        <v>0</v>
      </c>
      <c r="H2" s="52">
        <f>ROUND(JLY!K9,2)</f>
        <v>0</v>
      </c>
      <c r="I2" s="44">
        <f>JLY!M9</f>
        <v>0.2915</v>
      </c>
      <c r="J2" s="52">
        <f>ROUND(JLY!O9,2)</f>
        <v>0</v>
      </c>
      <c r="K2" s="52">
        <f>ROUND(JLY!Q9,2)</f>
        <v>0</v>
      </c>
      <c r="L2" s="54" t="s">
        <v>321</v>
      </c>
      <c r="M2" t="s">
        <v>292</v>
      </c>
    </row>
    <row r="3" spans="1:13" ht="12.75">
      <c r="A3" s="43">
        <v>2014</v>
      </c>
      <c r="B3" s="45" t="s">
        <v>320</v>
      </c>
      <c r="C3" s="43">
        <v>1</v>
      </c>
      <c r="D3" s="46" t="str">
        <f>JLY!A10</f>
        <v>003</v>
      </c>
      <c r="E3" s="52">
        <f>ROUND(JLY!E10,2)</f>
        <v>0</v>
      </c>
      <c r="F3" s="44">
        <f>JLY!G10</f>
        <v>0.65</v>
      </c>
      <c r="G3" s="52">
        <f>ROUND(JLY!I10,2)</f>
        <v>0</v>
      </c>
      <c r="H3" s="52">
        <f>ROUND(JLY!K10,2)</f>
        <v>0</v>
      </c>
      <c r="I3" s="44">
        <f>JLY!M10</f>
        <v>0.55925</v>
      </c>
      <c r="J3" s="52">
        <f>ROUND(JLY!O10,2)</f>
        <v>0</v>
      </c>
      <c r="K3" s="52">
        <f>ROUND(JLY!Q10,2)</f>
        <v>0</v>
      </c>
      <c r="L3" s="54" t="s">
        <v>321</v>
      </c>
      <c r="M3" t="s">
        <v>292</v>
      </c>
    </row>
    <row r="4" spans="1:13" ht="12.75">
      <c r="A4" s="43">
        <v>2014</v>
      </c>
      <c r="B4" s="45" t="s">
        <v>320</v>
      </c>
      <c r="C4" s="43">
        <v>1</v>
      </c>
      <c r="D4" s="46" t="str">
        <f>JLY!A11</f>
        <v>005</v>
      </c>
      <c r="E4" s="52">
        <f>ROUND(JLY!E11,2)</f>
        <v>0</v>
      </c>
      <c r="F4" s="44">
        <f>JLY!G11</f>
        <v>0.65</v>
      </c>
      <c r="G4" s="52">
        <f>ROUND(JLY!I11,2)</f>
        <v>0</v>
      </c>
      <c r="H4" s="52">
        <f>ROUND(JLY!K11,2)</f>
        <v>0</v>
      </c>
      <c r="I4" s="44">
        <f>JLY!M11</f>
        <v>0.2405</v>
      </c>
      <c r="J4" s="52">
        <f>ROUND(JLY!O11,2)</f>
        <v>0</v>
      </c>
      <c r="K4" s="52">
        <f>ROUND(JLY!Q11,2)</f>
        <v>0</v>
      </c>
      <c r="L4" s="54" t="s">
        <v>321</v>
      </c>
      <c r="M4" t="s">
        <v>292</v>
      </c>
    </row>
    <row r="5" spans="1:13" ht="12.75">
      <c r="A5" s="43">
        <v>2014</v>
      </c>
      <c r="B5" s="45" t="s">
        <v>320</v>
      </c>
      <c r="C5" s="43">
        <v>1</v>
      </c>
      <c r="D5" s="46" t="str">
        <f>JLY!A12</f>
        <v>007</v>
      </c>
      <c r="E5" s="52">
        <f>ROUND(JLY!E12,2)</f>
        <v>0</v>
      </c>
      <c r="F5" s="44">
        <f>JLY!G12</f>
        <v>0.65</v>
      </c>
      <c r="G5" s="52">
        <f>ROUND(JLY!I12,2)</f>
        <v>0</v>
      </c>
      <c r="H5" s="52">
        <f>ROUND(JLY!K12,2)</f>
        <v>0</v>
      </c>
      <c r="I5" s="44">
        <f>JLY!M12</f>
        <v>0.4085</v>
      </c>
      <c r="J5" s="52">
        <f>ROUND(JLY!O12,2)</f>
        <v>0</v>
      </c>
      <c r="K5" s="52">
        <f>ROUND(JLY!Q12,2)</f>
        <v>0</v>
      </c>
      <c r="L5" s="54" t="s">
        <v>321</v>
      </c>
      <c r="M5" t="s">
        <v>292</v>
      </c>
    </row>
    <row r="6" spans="1:13" ht="12.75">
      <c r="A6" s="43">
        <v>2014</v>
      </c>
      <c r="B6" s="45" t="s">
        <v>320</v>
      </c>
      <c r="C6" s="43">
        <v>1</v>
      </c>
      <c r="D6" s="46" t="str">
        <f>JLY!A13</f>
        <v>009</v>
      </c>
      <c r="E6" s="52">
        <f>ROUND(JLY!E13,2)</f>
        <v>0</v>
      </c>
      <c r="F6" s="44">
        <f>JLY!G13</f>
        <v>0.65</v>
      </c>
      <c r="G6" s="52">
        <f>ROUND(JLY!I13,2)</f>
        <v>0</v>
      </c>
      <c r="H6" s="52">
        <f>ROUND(JLY!K13,2)</f>
        <v>0</v>
      </c>
      <c r="I6" s="44">
        <f>JLY!M13</f>
        <v>0.34025</v>
      </c>
      <c r="J6" s="52">
        <f>ROUND(JLY!O13,2)</f>
        <v>0</v>
      </c>
      <c r="K6" s="52">
        <f>ROUND(JLY!Q13,2)</f>
        <v>0</v>
      </c>
      <c r="L6" s="54" t="s">
        <v>321</v>
      </c>
      <c r="M6" t="s">
        <v>292</v>
      </c>
    </row>
    <row r="7" spans="1:13" ht="12.75">
      <c r="A7" s="43">
        <v>2014</v>
      </c>
      <c r="B7" s="45" t="s">
        <v>320</v>
      </c>
      <c r="C7" s="43">
        <v>1</v>
      </c>
      <c r="D7" s="46" t="str">
        <f>JLY!A14</f>
        <v>011</v>
      </c>
      <c r="E7" s="52">
        <f>ROUND(JLY!E14,2)</f>
        <v>0</v>
      </c>
      <c r="F7" s="44">
        <f>JLY!G14</f>
        <v>0.65</v>
      </c>
      <c r="G7" s="52">
        <f>ROUND(JLY!I14,2)</f>
        <v>0</v>
      </c>
      <c r="H7" s="52">
        <f>ROUND(JLY!K14,2)</f>
        <v>0</v>
      </c>
      <c r="I7" s="44">
        <f>JLY!M14</f>
        <v>0.32987500000000003</v>
      </c>
      <c r="J7" s="52">
        <f>ROUND(JLY!O14,2)</f>
        <v>0</v>
      </c>
      <c r="K7" s="52">
        <f>ROUND(JLY!Q14,2)</f>
        <v>0</v>
      </c>
      <c r="L7" s="54" t="s">
        <v>321</v>
      </c>
      <c r="M7" t="s">
        <v>292</v>
      </c>
    </row>
    <row r="8" spans="1:13" ht="12.75">
      <c r="A8" s="43">
        <v>2014</v>
      </c>
      <c r="B8" s="45" t="s">
        <v>320</v>
      </c>
      <c r="C8" s="43">
        <v>1</v>
      </c>
      <c r="D8" s="46" t="str">
        <f>JLY!A15</f>
        <v>013</v>
      </c>
      <c r="E8" s="52">
        <f>ROUND(JLY!E15,2)</f>
        <v>0</v>
      </c>
      <c r="F8" s="44">
        <f>JLY!G15</f>
        <v>0.65</v>
      </c>
      <c r="G8" s="52">
        <f>ROUND(JLY!I15,2)</f>
        <v>0</v>
      </c>
      <c r="H8" s="52">
        <f>ROUND(JLY!K15,2)</f>
        <v>0</v>
      </c>
      <c r="I8" s="44">
        <f>JLY!M15</f>
        <v>0.57525</v>
      </c>
      <c r="J8" s="52">
        <f>ROUND(JLY!O15,2)</f>
        <v>0</v>
      </c>
      <c r="K8" s="52">
        <f>ROUND(JLY!Q15,2)</f>
        <v>0</v>
      </c>
      <c r="L8" s="54" t="s">
        <v>321</v>
      </c>
      <c r="M8" t="s">
        <v>292</v>
      </c>
    </row>
    <row r="9" spans="1:13" ht="12.75">
      <c r="A9" s="43">
        <v>2014</v>
      </c>
      <c r="B9" s="45" t="s">
        <v>320</v>
      </c>
      <c r="C9" s="43">
        <v>1</v>
      </c>
      <c r="D9" s="46" t="str">
        <f>JLY!A16</f>
        <v>015</v>
      </c>
      <c r="E9" s="52">
        <f>ROUND(JLY!E16,2)</f>
        <v>0</v>
      </c>
      <c r="F9" s="44">
        <f>JLY!G16</f>
        <v>0.65</v>
      </c>
      <c r="G9" s="52">
        <f>ROUND(JLY!I16,2)</f>
        <v>0</v>
      </c>
      <c r="H9" s="52">
        <f>ROUND(JLY!K16,2)</f>
        <v>0</v>
      </c>
      <c r="I9" s="44">
        <f>JLY!M16</f>
        <v>0.41275</v>
      </c>
      <c r="J9" s="52">
        <f>ROUND(JLY!O16,2)</f>
        <v>0</v>
      </c>
      <c r="K9" s="52">
        <f>ROUND(JLY!Q16,2)</f>
        <v>0</v>
      </c>
      <c r="L9" s="54" t="s">
        <v>321</v>
      </c>
      <c r="M9" t="s">
        <v>292</v>
      </c>
    </row>
    <row r="10" spans="1:13" ht="12.75">
      <c r="A10" s="43">
        <v>2014</v>
      </c>
      <c r="B10" s="45" t="s">
        <v>320</v>
      </c>
      <c r="C10" s="43">
        <v>1</v>
      </c>
      <c r="D10" s="46" t="str">
        <f>JLY!A17</f>
        <v>017</v>
      </c>
      <c r="E10" s="52">
        <f>ROUND(JLY!E17,2)</f>
        <v>0</v>
      </c>
      <c r="F10" s="44">
        <f>JLY!G17</f>
        <v>0.65</v>
      </c>
      <c r="G10" s="52">
        <f>ROUND(JLY!I17,2)</f>
        <v>0</v>
      </c>
      <c r="H10" s="52">
        <f>ROUND(JLY!K17,2)</f>
        <v>0</v>
      </c>
      <c r="I10" s="44">
        <f>JLY!M17</f>
        <v>0.5347500000000001</v>
      </c>
      <c r="J10" s="52">
        <f>ROUND(JLY!O17,2)</f>
        <v>0</v>
      </c>
      <c r="K10" s="52">
        <f>ROUND(JLY!Q17,2)</f>
        <v>0</v>
      </c>
      <c r="L10" s="54" t="s">
        <v>321</v>
      </c>
      <c r="M10" t="s">
        <v>292</v>
      </c>
    </row>
    <row r="11" spans="1:13" ht="12.75">
      <c r="A11" s="43">
        <v>2014</v>
      </c>
      <c r="B11" s="45" t="s">
        <v>320</v>
      </c>
      <c r="C11" s="43">
        <v>1</v>
      </c>
      <c r="D11" s="46" t="str">
        <f>JLY!A18</f>
        <v>019</v>
      </c>
      <c r="E11" s="52">
        <f>ROUND(JLY!E18,2)</f>
        <v>0</v>
      </c>
      <c r="F11" s="44">
        <f>JLY!G18</f>
        <v>0.65</v>
      </c>
      <c r="G11" s="52">
        <f>ROUND(JLY!I18,2)</f>
        <v>0</v>
      </c>
      <c r="H11" s="52">
        <f>ROUND(JLY!K18,2)</f>
        <v>0</v>
      </c>
      <c r="I11" s="44">
        <f>JLY!M18</f>
        <v>0.3889</v>
      </c>
      <c r="J11" s="52">
        <f>ROUND(JLY!O18,2)</f>
        <v>0</v>
      </c>
      <c r="K11" s="52">
        <f>ROUND(JLY!Q18,2)</f>
        <v>0</v>
      </c>
      <c r="L11" s="54" t="s">
        <v>321</v>
      </c>
      <c r="M11" t="s">
        <v>292</v>
      </c>
    </row>
    <row r="12" spans="1:13" ht="12.75">
      <c r="A12" s="43">
        <v>2014</v>
      </c>
      <c r="B12" s="45" t="s">
        <v>320</v>
      </c>
      <c r="C12" s="43">
        <v>1</v>
      </c>
      <c r="D12" s="46" t="str">
        <f>JLY!A19</f>
        <v>021</v>
      </c>
      <c r="E12" s="52">
        <f>ROUND(JLY!E19,2)</f>
        <v>0</v>
      </c>
      <c r="F12" s="44">
        <f>JLY!G19</f>
        <v>0.65</v>
      </c>
      <c r="G12" s="52">
        <f>ROUND(JLY!I19,2)</f>
        <v>0</v>
      </c>
      <c r="H12" s="52">
        <f>ROUND(JLY!K19,2)</f>
        <v>0</v>
      </c>
      <c r="I12" s="44">
        <f>JLY!M19</f>
        <v>0.263625</v>
      </c>
      <c r="J12" s="52">
        <f>ROUND(JLY!O19,2)</f>
        <v>0</v>
      </c>
      <c r="K12" s="52">
        <f>ROUND(JLY!Q19,2)</f>
        <v>0</v>
      </c>
      <c r="L12" s="54" t="s">
        <v>321</v>
      </c>
      <c r="M12" t="s">
        <v>292</v>
      </c>
    </row>
    <row r="13" spans="1:13" ht="12.75">
      <c r="A13" s="43">
        <v>2014</v>
      </c>
      <c r="B13" s="45" t="s">
        <v>320</v>
      </c>
      <c r="C13" s="43">
        <v>1</v>
      </c>
      <c r="D13" s="46" t="str">
        <f>JLY!A20</f>
        <v>023</v>
      </c>
      <c r="E13" s="52">
        <f>ROUND(JLY!E20,2)</f>
        <v>0</v>
      </c>
      <c r="F13" s="44">
        <f>JLY!G20</f>
        <v>0.65</v>
      </c>
      <c r="G13" s="52">
        <f>ROUND(JLY!I20,2)</f>
        <v>0</v>
      </c>
      <c r="H13" s="52">
        <f>ROUND(JLY!K20,2)</f>
        <v>0</v>
      </c>
      <c r="I13" s="44">
        <f>JLY!M20</f>
        <v>0.45025000000000004</v>
      </c>
      <c r="J13" s="52">
        <f>ROUND(JLY!O20,2)</f>
        <v>0</v>
      </c>
      <c r="K13" s="52">
        <f>ROUND(JLY!Q20,2)</f>
        <v>0</v>
      </c>
      <c r="L13" s="54" t="s">
        <v>321</v>
      </c>
      <c r="M13" t="s">
        <v>292</v>
      </c>
    </row>
    <row r="14" spans="1:13" ht="12.75">
      <c r="A14" s="43">
        <v>2014</v>
      </c>
      <c r="B14" s="45" t="s">
        <v>320</v>
      </c>
      <c r="C14" s="43">
        <v>1</v>
      </c>
      <c r="D14" s="46" t="str">
        <f>JLY!A21</f>
        <v>025</v>
      </c>
      <c r="E14" s="52">
        <f>ROUND(JLY!E21,2)</f>
        <v>0</v>
      </c>
      <c r="F14" s="44">
        <f>JLY!G21</f>
        <v>0.65</v>
      </c>
      <c r="G14" s="52">
        <f>ROUND(JLY!I21,2)</f>
        <v>0</v>
      </c>
      <c r="H14" s="52">
        <f>ROUND(JLY!K21,2)</f>
        <v>0</v>
      </c>
      <c r="I14" s="44">
        <f>JLY!M21</f>
        <v>0.304875</v>
      </c>
      <c r="J14" s="52">
        <f>ROUND(JLY!O21,2)</f>
        <v>0</v>
      </c>
      <c r="K14" s="52">
        <f>ROUND(JLY!Q21,2)</f>
        <v>0</v>
      </c>
      <c r="L14" s="54" t="s">
        <v>321</v>
      </c>
      <c r="M14" t="s">
        <v>292</v>
      </c>
    </row>
    <row r="15" spans="1:13" ht="12.75">
      <c r="A15" s="43">
        <v>2014</v>
      </c>
      <c r="B15" s="45" t="s">
        <v>320</v>
      </c>
      <c r="C15" s="43">
        <v>1</v>
      </c>
      <c r="D15" s="46" t="str">
        <f>JLY!A22</f>
        <v>027</v>
      </c>
      <c r="E15" s="52">
        <f>ROUND(JLY!E22,2)</f>
        <v>0</v>
      </c>
      <c r="F15" s="44">
        <f>JLY!G22</f>
        <v>0.65</v>
      </c>
      <c r="G15" s="52">
        <f>ROUND(JLY!I22,2)</f>
        <v>0</v>
      </c>
      <c r="H15" s="52">
        <f>ROUND(JLY!K22,2)</f>
        <v>0</v>
      </c>
      <c r="I15" s="44">
        <f>JLY!M22</f>
        <v>0.39449999999999996</v>
      </c>
      <c r="J15" s="52">
        <f>ROUND(JLY!O22,2)</f>
        <v>0</v>
      </c>
      <c r="K15" s="52">
        <f>ROUND(JLY!Q22,2)</f>
        <v>0</v>
      </c>
      <c r="L15" s="54" t="s">
        <v>321</v>
      </c>
      <c r="M15" t="s">
        <v>292</v>
      </c>
    </row>
    <row r="16" spans="1:13" ht="12.75">
      <c r="A16" s="43">
        <v>2014</v>
      </c>
      <c r="B16" s="45" t="s">
        <v>320</v>
      </c>
      <c r="C16" s="43">
        <v>1</v>
      </c>
      <c r="D16" s="46" t="str">
        <f>JLY!A23</f>
        <v>029</v>
      </c>
      <c r="E16" s="52">
        <f>ROUND(JLY!E23,2)</f>
        <v>0</v>
      </c>
      <c r="F16" s="44">
        <f>JLY!G23</f>
        <v>0.65</v>
      </c>
      <c r="G16" s="52">
        <f>ROUND(JLY!I23,2)</f>
        <v>0</v>
      </c>
      <c r="H16" s="52">
        <f>ROUND(JLY!K23,2)</f>
        <v>0</v>
      </c>
      <c r="I16" s="44">
        <f>JLY!M23</f>
        <v>0.252875</v>
      </c>
      <c r="J16" s="52">
        <f>ROUND(JLY!O23,2)</f>
        <v>0</v>
      </c>
      <c r="K16" s="52">
        <f>ROUND(JLY!Q23,2)</f>
        <v>0</v>
      </c>
      <c r="L16" s="54" t="s">
        <v>321</v>
      </c>
      <c r="M16" t="s">
        <v>292</v>
      </c>
    </row>
    <row r="17" spans="1:13" ht="12.75">
      <c r="A17" s="43">
        <v>2014</v>
      </c>
      <c r="B17" s="45" t="s">
        <v>320</v>
      </c>
      <c r="C17" s="43">
        <v>1</v>
      </c>
      <c r="D17" s="46" t="str">
        <f>JLY!A24</f>
        <v>031</v>
      </c>
      <c r="E17" s="52">
        <f>ROUND(JLY!E24,2)</f>
        <v>0</v>
      </c>
      <c r="F17" s="44">
        <f>JLY!G24</f>
        <v>0.65</v>
      </c>
      <c r="G17" s="52">
        <f>ROUND(JLY!I24,2)</f>
        <v>0</v>
      </c>
      <c r="H17" s="52">
        <f>ROUND(JLY!K24,2)</f>
        <v>0</v>
      </c>
      <c r="I17" s="44">
        <f>JLY!M24</f>
        <v>0.38837499999999997</v>
      </c>
      <c r="J17" s="52">
        <f>ROUND(JLY!O24,2)</f>
        <v>0</v>
      </c>
      <c r="K17" s="52">
        <f>ROUND(JLY!Q24,2)</f>
        <v>0</v>
      </c>
      <c r="L17" s="54" t="s">
        <v>321</v>
      </c>
      <c r="M17" t="s">
        <v>292</v>
      </c>
    </row>
    <row r="18" spans="1:13" ht="12.75">
      <c r="A18" s="43">
        <v>2014</v>
      </c>
      <c r="B18" s="45" t="s">
        <v>320</v>
      </c>
      <c r="C18" s="43">
        <v>1</v>
      </c>
      <c r="D18" s="46" t="str">
        <f>JLY!A25</f>
        <v>033</v>
      </c>
      <c r="E18" s="52">
        <f>ROUND(JLY!E25,2)</f>
        <v>0</v>
      </c>
      <c r="F18" s="44">
        <f>JLY!G25</f>
        <v>0.65</v>
      </c>
      <c r="G18" s="52">
        <f>ROUND(JLY!I25,2)</f>
        <v>0</v>
      </c>
      <c r="H18" s="52">
        <f>ROUND(JLY!K25,2)</f>
        <v>0</v>
      </c>
      <c r="I18" s="44">
        <f>JLY!M25</f>
        <v>0.4135</v>
      </c>
      <c r="J18" s="52">
        <f>ROUND(JLY!O25,2)</f>
        <v>0</v>
      </c>
      <c r="K18" s="52">
        <f>ROUND(JLY!Q25,2)</f>
        <v>0</v>
      </c>
      <c r="L18" s="54" t="s">
        <v>321</v>
      </c>
      <c r="M18" t="s">
        <v>292</v>
      </c>
    </row>
    <row r="19" spans="1:13" ht="12.75">
      <c r="A19" s="43">
        <v>2014</v>
      </c>
      <c r="B19" s="45" t="s">
        <v>320</v>
      </c>
      <c r="C19" s="43">
        <v>1</v>
      </c>
      <c r="D19" s="46" t="str">
        <f>JLY!A26</f>
        <v>035</v>
      </c>
      <c r="E19" s="52">
        <f>ROUND(JLY!E26,2)</f>
        <v>0</v>
      </c>
      <c r="F19" s="44">
        <f>JLY!G26</f>
        <v>0.65</v>
      </c>
      <c r="G19" s="52">
        <f>ROUND(JLY!I26,2)</f>
        <v>0</v>
      </c>
      <c r="H19" s="52">
        <f>ROUND(JLY!K26,2)</f>
        <v>0</v>
      </c>
      <c r="I19" s="44">
        <f>JLY!M26</f>
        <v>0.36374999999999996</v>
      </c>
      <c r="J19" s="52">
        <f>ROUND(JLY!O26,2)</f>
        <v>0</v>
      </c>
      <c r="K19" s="52">
        <f>ROUND(JLY!Q26,2)</f>
        <v>0</v>
      </c>
      <c r="L19" s="54" t="s">
        <v>321</v>
      </c>
      <c r="M19" t="s">
        <v>292</v>
      </c>
    </row>
    <row r="20" spans="1:13" ht="12.75">
      <c r="A20" s="43">
        <v>2014</v>
      </c>
      <c r="B20" s="45" t="s">
        <v>320</v>
      </c>
      <c r="C20" s="43">
        <v>1</v>
      </c>
      <c r="D20" s="46" t="str">
        <f>JLY!A27</f>
        <v>036</v>
      </c>
      <c r="E20" s="52">
        <f>ROUND(JLY!E27,2)</f>
        <v>0</v>
      </c>
      <c r="F20" s="44">
        <f>JLY!G27</f>
        <v>0.65</v>
      </c>
      <c r="G20" s="52">
        <f>ROUND(JLY!I27,2)</f>
        <v>0</v>
      </c>
      <c r="H20" s="52">
        <f>ROUND(JLY!K27,2)</f>
        <v>0</v>
      </c>
      <c r="I20" s="44">
        <f>JLY!M27</f>
        <v>0.391375</v>
      </c>
      <c r="J20" s="52">
        <f>ROUND(JLY!O27,2)</f>
        <v>0</v>
      </c>
      <c r="K20" s="52">
        <f>ROUND(JLY!Q27,2)</f>
        <v>0</v>
      </c>
      <c r="L20" s="54" t="s">
        <v>321</v>
      </c>
      <c r="M20" t="s">
        <v>292</v>
      </c>
    </row>
    <row r="21" spans="1:13" ht="12.75">
      <c r="A21" s="43">
        <v>2014</v>
      </c>
      <c r="B21" s="45" t="s">
        <v>320</v>
      </c>
      <c r="C21" s="43">
        <v>1</v>
      </c>
      <c r="D21" s="46" t="str">
        <f>JLY!A28</f>
        <v>037</v>
      </c>
      <c r="E21" s="52">
        <f>ROUND(JLY!E28,2)</f>
        <v>0</v>
      </c>
      <c r="F21" s="44">
        <f>JLY!G28</f>
        <v>0.65</v>
      </c>
      <c r="G21" s="52">
        <f>ROUND(JLY!I28,2)</f>
        <v>0</v>
      </c>
      <c r="H21" s="52">
        <f>ROUND(JLY!K28,2)</f>
        <v>0</v>
      </c>
      <c r="I21" s="44">
        <f>JLY!M28</f>
        <v>0.2755</v>
      </c>
      <c r="J21" s="52">
        <f>ROUND(JLY!O28,2)</f>
        <v>0</v>
      </c>
      <c r="K21" s="52">
        <f>ROUND(JLY!Q28,2)</f>
        <v>0</v>
      </c>
      <c r="L21" s="54" t="s">
        <v>321</v>
      </c>
      <c r="M21" t="s">
        <v>292</v>
      </c>
    </row>
    <row r="22" spans="1:13" ht="12.75">
      <c r="A22" s="43">
        <v>2014</v>
      </c>
      <c r="B22" s="45" t="s">
        <v>320</v>
      </c>
      <c r="C22" s="43">
        <v>1</v>
      </c>
      <c r="D22" s="46" t="str">
        <f>JLY!A29</f>
        <v>041</v>
      </c>
      <c r="E22" s="52">
        <f>ROUND(JLY!E29,2)</f>
        <v>0</v>
      </c>
      <c r="F22" s="44">
        <f>JLY!G29</f>
        <v>0.65</v>
      </c>
      <c r="G22" s="52">
        <f>ROUND(JLY!I29,2)</f>
        <v>0</v>
      </c>
      <c r="H22" s="52">
        <f>ROUND(JLY!K29,2)</f>
        <v>0</v>
      </c>
      <c r="I22" s="44">
        <f>JLY!M29</f>
        <v>0.48162499999999997</v>
      </c>
      <c r="J22" s="52">
        <f>ROUND(JLY!O29,2)</f>
        <v>0</v>
      </c>
      <c r="K22" s="52">
        <f>ROUND(JLY!Q29,2)</f>
        <v>0</v>
      </c>
      <c r="L22" s="54" t="s">
        <v>321</v>
      </c>
      <c r="M22" t="s">
        <v>292</v>
      </c>
    </row>
    <row r="23" spans="1:13" ht="12.75">
      <c r="A23" s="43">
        <v>2014</v>
      </c>
      <c r="B23" s="45" t="s">
        <v>320</v>
      </c>
      <c r="C23" s="43">
        <v>1</v>
      </c>
      <c r="D23" s="46" t="str">
        <f>JLY!A30</f>
        <v>043</v>
      </c>
      <c r="E23" s="52">
        <f>ROUND(JLY!E30,2)</f>
        <v>0</v>
      </c>
      <c r="F23" s="44">
        <f>JLY!G30</f>
        <v>0.65</v>
      </c>
      <c r="G23" s="52">
        <f>ROUND(JLY!I30,2)</f>
        <v>0</v>
      </c>
      <c r="H23" s="52">
        <f>ROUND(JLY!K30,2)</f>
        <v>0</v>
      </c>
      <c r="I23" s="44">
        <f>JLY!M30</f>
        <v>0.5996250000000001</v>
      </c>
      <c r="J23" s="52">
        <f>ROUND(JLY!O30,2)</f>
        <v>0</v>
      </c>
      <c r="K23" s="52">
        <f>ROUND(JLY!Q30,2)</f>
        <v>0</v>
      </c>
      <c r="L23" s="54" t="s">
        <v>321</v>
      </c>
      <c r="M23" t="s">
        <v>292</v>
      </c>
    </row>
    <row r="24" spans="1:13" ht="12.75">
      <c r="A24" s="43">
        <v>2014</v>
      </c>
      <c r="B24" s="45" t="s">
        <v>320</v>
      </c>
      <c r="C24" s="43">
        <v>1</v>
      </c>
      <c r="D24" s="46" t="str">
        <f>JLY!A31</f>
        <v>045</v>
      </c>
      <c r="E24" s="52">
        <f>ROUND(JLY!E31,2)</f>
        <v>0</v>
      </c>
      <c r="F24" s="44">
        <f>JLY!G31</f>
        <v>0.65</v>
      </c>
      <c r="G24" s="52">
        <f>ROUND(JLY!I31,2)</f>
        <v>0</v>
      </c>
      <c r="H24" s="52">
        <f>ROUND(JLY!K31,2)</f>
        <v>0</v>
      </c>
      <c r="I24" s="44">
        <f>JLY!M31</f>
        <v>0.36262500000000003</v>
      </c>
      <c r="J24" s="52">
        <f>ROUND(JLY!O31,2)</f>
        <v>0</v>
      </c>
      <c r="K24" s="52">
        <f>ROUND(JLY!Q31,2)</f>
        <v>0</v>
      </c>
      <c r="L24" s="54" t="s">
        <v>321</v>
      </c>
      <c r="M24" t="s">
        <v>292</v>
      </c>
    </row>
    <row r="25" spans="1:13" ht="12.75">
      <c r="A25" s="43">
        <v>2014</v>
      </c>
      <c r="B25" s="45" t="s">
        <v>320</v>
      </c>
      <c r="C25" s="43">
        <v>1</v>
      </c>
      <c r="D25" s="46" t="str">
        <f>JLY!A32</f>
        <v>047</v>
      </c>
      <c r="E25" s="52">
        <f>ROUND(JLY!E32,2)</f>
        <v>0</v>
      </c>
      <c r="F25" s="44">
        <f>JLY!G32</f>
        <v>0.65</v>
      </c>
      <c r="G25" s="52">
        <f>ROUND(JLY!I32,2)</f>
        <v>0</v>
      </c>
      <c r="H25" s="52">
        <f>ROUND(JLY!K32,2)</f>
        <v>0</v>
      </c>
      <c r="I25" s="44">
        <f>JLY!M32</f>
        <v>0.470875</v>
      </c>
      <c r="J25" s="52">
        <f>ROUND(JLY!O32,2)</f>
        <v>0</v>
      </c>
      <c r="K25" s="52">
        <f>ROUND(JLY!Q32,2)</f>
        <v>0</v>
      </c>
      <c r="L25" s="54" t="s">
        <v>321</v>
      </c>
      <c r="M25" t="s">
        <v>292</v>
      </c>
    </row>
    <row r="26" spans="1:13" ht="12.75">
      <c r="A26" s="43">
        <v>2014</v>
      </c>
      <c r="B26" s="45" t="s">
        <v>320</v>
      </c>
      <c r="C26" s="43">
        <v>1</v>
      </c>
      <c r="D26" s="46" t="str">
        <f>JLY!A33</f>
        <v>049</v>
      </c>
      <c r="E26" s="52">
        <f>ROUND(JLY!E33,2)</f>
        <v>0</v>
      </c>
      <c r="F26" s="44">
        <f>JLY!G33</f>
        <v>0.65</v>
      </c>
      <c r="G26" s="52">
        <f>ROUND(JLY!I33,2)</f>
        <v>0</v>
      </c>
      <c r="H26" s="52">
        <f>ROUND(JLY!K33,2)</f>
        <v>0</v>
      </c>
      <c r="I26" s="44">
        <f>JLY!M33</f>
        <v>0.38</v>
      </c>
      <c r="J26" s="52">
        <f>ROUND(JLY!O33,2)</f>
        <v>0</v>
      </c>
      <c r="K26" s="52">
        <f>ROUND(JLY!Q33,2)</f>
        <v>0</v>
      </c>
      <c r="L26" s="54" t="s">
        <v>321</v>
      </c>
      <c r="M26" t="s">
        <v>292</v>
      </c>
    </row>
    <row r="27" spans="1:13" ht="12.75">
      <c r="A27" s="43">
        <v>2014</v>
      </c>
      <c r="B27" s="45" t="s">
        <v>320</v>
      </c>
      <c r="C27" s="43">
        <v>1</v>
      </c>
      <c r="D27" s="46" t="str">
        <f>JLY!A34</f>
        <v>051</v>
      </c>
      <c r="E27" s="52">
        <f>ROUND(JLY!E34,2)</f>
        <v>0</v>
      </c>
      <c r="F27" s="44">
        <f>JLY!G34</f>
        <v>0.65</v>
      </c>
      <c r="G27" s="52">
        <f>ROUND(JLY!I34,2)</f>
        <v>0</v>
      </c>
      <c r="H27" s="52">
        <f>ROUND(JLY!K34,2)</f>
        <v>0</v>
      </c>
      <c r="I27" s="44">
        <f>JLY!M34</f>
        <v>0.38025000000000003</v>
      </c>
      <c r="J27" s="52">
        <f>ROUND(JLY!O34,2)</f>
        <v>0</v>
      </c>
      <c r="K27" s="52">
        <f>ROUND(JLY!Q34,2)</f>
        <v>0</v>
      </c>
      <c r="L27" s="54" t="s">
        <v>321</v>
      </c>
      <c r="M27" t="s">
        <v>292</v>
      </c>
    </row>
    <row r="28" spans="1:13" ht="12.75">
      <c r="A28" s="43">
        <v>2014</v>
      </c>
      <c r="B28" s="45" t="s">
        <v>320</v>
      </c>
      <c r="C28" s="43">
        <v>1</v>
      </c>
      <c r="D28" s="46" t="str">
        <f>JLY!A35</f>
        <v>053</v>
      </c>
      <c r="E28" s="52">
        <f>ROUND(JLY!E35,2)</f>
        <v>0</v>
      </c>
      <c r="F28" s="44">
        <f>JLY!G35</f>
        <v>0.65</v>
      </c>
      <c r="G28" s="52">
        <f>ROUND(JLY!I35,2)</f>
        <v>0</v>
      </c>
      <c r="H28" s="52">
        <f>ROUND(JLY!K35,2)</f>
        <v>0</v>
      </c>
      <c r="I28" s="44">
        <f>JLY!M35</f>
        <v>0.41974999999999996</v>
      </c>
      <c r="J28" s="52">
        <f>ROUND(JLY!O35,2)</f>
        <v>0</v>
      </c>
      <c r="K28" s="52">
        <f>ROUND(JLY!Q35,2)</f>
        <v>0</v>
      </c>
      <c r="L28" s="54" t="s">
        <v>321</v>
      </c>
      <c r="M28" t="s">
        <v>292</v>
      </c>
    </row>
    <row r="29" spans="1:13" ht="12.75">
      <c r="A29" s="43">
        <v>2014</v>
      </c>
      <c r="B29" s="45" t="s">
        <v>320</v>
      </c>
      <c r="C29" s="43">
        <v>1</v>
      </c>
      <c r="D29" s="46" t="str">
        <f>JLY!A36</f>
        <v>057</v>
      </c>
      <c r="E29" s="52">
        <f>ROUND(JLY!E36,2)</f>
        <v>0</v>
      </c>
      <c r="F29" s="44">
        <f>JLY!G36</f>
        <v>0.65</v>
      </c>
      <c r="G29" s="52">
        <f>ROUND(JLY!I36,2)</f>
        <v>0</v>
      </c>
      <c r="H29" s="52">
        <f>ROUND(JLY!K36,2)</f>
        <v>0</v>
      </c>
      <c r="I29" s="44">
        <f>JLY!M36</f>
        <v>0.48162499999999997</v>
      </c>
      <c r="J29" s="52">
        <f>ROUND(JLY!O36,2)</f>
        <v>0</v>
      </c>
      <c r="K29" s="52">
        <f>ROUND(JLY!Q36,2)</f>
        <v>0</v>
      </c>
      <c r="L29" s="54" t="s">
        <v>321</v>
      </c>
      <c r="M29" t="s">
        <v>292</v>
      </c>
    </row>
    <row r="30" spans="1:13" ht="12.75">
      <c r="A30" s="43">
        <v>2014</v>
      </c>
      <c r="B30" s="45" t="s">
        <v>320</v>
      </c>
      <c r="C30" s="43">
        <v>1</v>
      </c>
      <c r="D30" s="46" t="str">
        <f>JLY!A37</f>
        <v>059</v>
      </c>
      <c r="E30" s="52">
        <f>ROUND(JLY!E37,2)</f>
        <v>0</v>
      </c>
      <c r="F30" s="44">
        <f>JLY!G37</f>
        <v>0.65</v>
      </c>
      <c r="G30" s="52">
        <f>ROUND(JLY!I37,2)</f>
        <v>0</v>
      </c>
      <c r="H30" s="52">
        <f>ROUND(JLY!K37,2)</f>
        <v>0</v>
      </c>
      <c r="I30" s="44">
        <f>JLY!M37</f>
        <v>0.576375</v>
      </c>
      <c r="J30" s="52">
        <f>ROUND(JLY!O37,2)</f>
        <v>0</v>
      </c>
      <c r="K30" s="52">
        <f>ROUND(JLY!Q37,2)</f>
        <v>0</v>
      </c>
      <c r="L30" s="54" t="s">
        <v>321</v>
      </c>
      <c r="M30" t="s">
        <v>292</v>
      </c>
    </row>
    <row r="31" spans="1:13" ht="12.75">
      <c r="A31" s="43">
        <v>2014</v>
      </c>
      <c r="B31" s="45" t="s">
        <v>320</v>
      </c>
      <c r="C31" s="43">
        <v>1</v>
      </c>
      <c r="D31" s="46" t="str">
        <f>JLY!A38</f>
        <v>061</v>
      </c>
      <c r="E31" s="52">
        <f>ROUND(JLY!E38,2)</f>
        <v>0</v>
      </c>
      <c r="F31" s="44">
        <f>JLY!G38</f>
        <v>0.65</v>
      </c>
      <c r="G31" s="52">
        <f>ROUND(JLY!I38,2)</f>
        <v>0</v>
      </c>
      <c r="H31" s="52">
        <f>ROUND(JLY!K38,2)</f>
        <v>0</v>
      </c>
      <c r="I31" s="44">
        <f>JLY!M38</f>
        <v>0.573</v>
      </c>
      <c r="J31" s="52">
        <f>ROUND(JLY!O38,2)</f>
        <v>0</v>
      </c>
      <c r="K31" s="52">
        <f>ROUND(JLY!Q38,2)</f>
        <v>0</v>
      </c>
      <c r="L31" s="54" t="s">
        <v>321</v>
      </c>
      <c r="M31" t="s">
        <v>292</v>
      </c>
    </row>
    <row r="32" spans="1:13" ht="12.75">
      <c r="A32" s="43">
        <v>2014</v>
      </c>
      <c r="B32" s="45" t="s">
        <v>320</v>
      </c>
      <c r="C32" s="43">
        <v>1</v>
      </c>
      <c r="D32" s="46" t="str">
        <f>JLY!A39</f>
        <v>063</v>
      </c>
      <c r="E32" s="52">
        <f>ROUND(JLY!E39,2)</f>
        <v>0</v>
      </c>
      <c r="F32" s="44">
        <f>JLY!G39</f>
        <v>0.65</v>
      </c>
      <c r="G32" s="52">
        <f>ROUND(JLY!I39,2)</f>
        <v>0</v>
      </c>
      <c r="H32" s="52">
        <f>ROUND(JLY!K39,2)</f>
        <v>0</v>
      </c>
      <c r="I32" s="44">
        <f>JLY!M39</f>
        <v>0.2905</v>
      </c>
      <c r="J32" s="52">
        <f>ROUND(JLY!O39,2)</f>
        <v>0</v>
      </c>
      <c r="K32" s="52">
        <f>ROUND(JLY!Q39,2)</f>
        <v>0</v>
      </c>
      <c r="L32" s="54" t="s">
        <v>321</v>
      </c>
      <c r="M32" t="s">
        <v>292</v>
      </c>
    </row>
    <row r="33" spans="1:13" ht="12.75">
      <c r="A33" s="43">
        <v>2014</v>
      </c>
      <c r="B33" s="45" t="s">
        <v>320</v>
      </c>
      <c r="C33" s="43">
        <v>1</v>
      </c>
      <c r="D33" s="46" t="str">
        <f>JLY!A40</f>
        <v>065</v>
      </c>
      <c r="E33" s="52">
        <f>ROUND(JLY!E40,2)</f>
        <v>0</v>
      </c>
      <c r="F33" s="44">
        <f>JLY!G40</f>
        <v>0.65</v>
      </c>
      <c r="G33" s="52">
        <f>ROUND(JLY!I40,2)</f>
        <v>0</v>
      </c>
      <c r="H33" s="52">
        <f>ROUND(JLY!K40,2)</f>
        <v>0</v>
      </c>
      <c r="I33" s="44">
        <f>JLY!M40</f>
        <v>0.476375</v>
      </c>
      <c r="J33" s="52">
        <f>ROUND(JLY!O40,2)</f>
        <v>0</v>
      </c>
      <c r="K33" s="52">
        <f>ROUND(JLY!Q40,2)</f>
        <v>0</v>
      </c>
      <c r="L33" s="54" t="s">
        <v>321</v>
      </c>
      <c r="M33" t="s">
        <v>292</v>
      </c>
    </row>
    <row r="34" spans="1:13" ht="12.75">
      <c r="A34" s="43">
        <v>2014</v>
      </c>
      <c r="B34" s="45" t="s">
        <v>320</v>
      </c>
      <c r="C34" s="43">
        <v>1</v>
      </c>
      <c r="D34" s="46" t="str">
        <f>JLY!A41</f>
        <v>067</v>
      </c>
      <c r="E34" s="52">
        <f>ROUND(JLY!E41,2)</f>
        <v>0</v>
      </c>
      <c r="F34" s="44">
        <f>JLY!G41</f>
        <v>0.65</v>
      </c>
      <c r="G34" s="52">
        <f>ROUND(JLY!I41,2)</f>
        <v>0</v>
      </c>
      <c r="H34" s="52">
        <f>ROUND(JLY!K41,2)</f>
        <v>0</v>
      </c>
      <c r="I34" s="44">
        <f>JLY!M41</f>
        <v>0.35374999999999995</v>
      </c>
      <c r="J34" s="52">
        <f>ROUND(JLY!O41,2)</f>
        <v>0</v>
      </c>
      <c r="K34" s="52">
        <f>ROUND(JLY!Q41,2)</f>
        <v>0</v>
      </c>
      <c r="L34" s="54" t="s">
        <v>321</v>
      </c>
      <c r="M34" t="s">
        <v>292</v>
      </c>
    </row>
    <row r="35" spans="1:13" ht="12.75">
      <c r="A35" s="43">
        <v>2014</v>
      </c>
      <c r="B35" s="45" t="s">
        <v>320</v>
      </c>
      <c r="C35" s="43">
        <v>1</v>
      </c>
      <c r="D35" s="46" t="str">
        <f>JLY!A42</f>
        <v>069</v>
      </c>
      <c r="E35" s="52">
        <f>ROUND(JLY!E42,2)</f>
        <v>0</v>
      </c>
      <c r="F35" s="44">
        <f>JLY!G42</f>
        <v>0.65</v>
      </c>
      <c r="G35" s="52">
        <f>ROUND(JLY!I42,2)</f>
        <v>0</v>
      </c>
      <c r="H35" s="52">
        <f>ROUND(JLY!K42,2)</f>
        <v>0</v>
      </c>
      <c r="I35" s="44">
        <f>JLY!M42</f>
        <v>0.5435</v>
      </c>
      <c r="J35" s="52">
        <f>ROUND(JLY!O42,2)</f>
        <v>0</v>
      </c>
      <c r="K35" s="52">
        <f>ROUND(JLY!Q42,2)</f>
        <v>0</v>
      </c>
      <c r="L35" s="54" t="s">
        <v>321</v>
      </c>
      <c r="M35" t="s">
        <v>292</v>
      </c>
    </row>
    <row r="36" spans="1:13" ht="12.75">
      <c r="A36" s="43">
        <v>2014</v>
      </c>
      <c r="B36" s="45" t="s">
        <v>320</v>
      </c>
      <c r="C36" s="43">
        <v>1</v>
      </c>
      <c r="D36" s="46" t="str">
        <f>JLY!A43</f>
        <v>071</v>
      </c>
      <c r="E36" s="52">
        <f>ROUND(JLY!E43,2)</f>
        <v>0</v>
      </c>
      <c r="F36" s="44">
        <f>JLY!G43</f>
        <v>0.65</v>
      </c>
      <c r="G36" s="52">
        <f>ROUND(JLY!I43,2)</f>
        <v>0</v>
      </c>
      <c r="H36" s="52">
        <f>ROUND(JLY!K43,2)</f>
        <v>0</v>
      </c>
      <c r="I36" s="44">
        <f>JLY!M43</f>
        <v>0.36225</v>
      </c>
      <c r="J36" s="52">
        <f>ROUND(JLY!O43,2)</f>
        <v>0</v>
      </c>
      <c r="K36" s="52">
        <f>ROUND(JLY!Q43,2)</f>
        <v>0</v>
      </c>
      <c r="L36" s="54" t="s">
        <v>321</v>
      </c>
      <c r="M36" t="s">
        <v>292</v>
      </c>
    </row>
    <row r="37" spans="1:13" ht="12.75">
      <c r="A37" s="43">
        <v>2014</v>
      </c>
      <c r="B37" s="45" t="s">
        <v>320</v>
      </c>
      <c r="C37" s="43">
        <v>1</v>
      </c>
      <c r="D37" s="46" t="str">
        <f>JLY!A44</f>
        <v>073</v>
      </c>
      <c r="E37" s="52">
        <f>ROUND(JLY!E44,2)</f>
        <v>0</v>
      </c>
      <c r="F37" s="44">
        <f>JLY!G44</f>
        <v>0.65</v>
      </c>
      <c r="G37" s="52">
        <f>ROUND(JLY!I44,2)</f>
        <v>0</v>
      </c>
      <c r="H37" s="52">
        <f>ROUND(JLY!K44,2)</f>
        <v>0</v>
      </c>
      <c r="I37" s="44">
        <f>JLY!M44</f>
        <v>0.46087500000000003</v>
      </c>
      <c r="J37" s="52">
        <f>ROUND(JLY!O44,2)</f>
        <v>0</v>
      </c>
      <c r="K37" s="52">
        <f>ROUND(JLY!Q44,2)</f>
        <v>0</v>
      </c>
      <c r="L37" s="54" t="s">
        <v>321</v>
      </c>
      <c r="M37" t="s">
        <v>292</v>
      </c>
    </row>
    <row r="38" spans="1:13" ht="12.75">
      <c r="A38" s="43">
        <v>2014</v>
      </c>
      <c r="B38" s="45" t="s">
        <v>320</v>
      </c>
      <c r="C38" s="43">
        <v>1</v>
      </c>
      <c r="D38" s="46" t="str">
        <f>JLY!A45</f>
        <v>075</v>
      </c>
      <c r="E38" s="52">
        <f>ROUND(JLY!E45,2)</f>
        <v>0</v>
      </c>
      <c r="F38" s="44">
        <f>JLY!G45</f>
        <v>0.65</v>
      </c>
      <c r="G38" s="52">
        <f>ROUND(JLY!I45,2)</f>
        <v>0</v>
      </c>
      <c r="H38" s="52">
        <f>ROUND(JLY!K45,2)</f>
        <v>0</v>
      </c>
      <c r="I38" s="44">
        <f>JLY!M45</f>
        <v>0.6088749999999999</v>
      </c>
      <c r="J38" s="52">
        <f>ROUND(JLY!O45,2)</f>
        <v>0</v>
      </c>
      <c r="K38" s="52">
        <f>ROUND(JLY!Q45,2)</f>
        <v>0</v>
      </c>
      <c r="L38" s="54" t="s">
        <v>321</v>
      </c>
      <c r="M38" t="s">
        <v>292</v>
      </c>
    </row>
    <row r="39" spans="1:13" ht="12.75">
      <c r="A39" s="43">
        <v>2014</v>
      </c>
      <c r="B39" s="45" t="s">
        <v>320</v>
      </c>
      <c r="C39" s="43">
        <v>1</v>
      </c>
      <c r="D39" s="46" t="str">
        <f>JLY!A46</f>
        <v>077</v>
      </c>
      <c r="E39" s="52">
        <f>ROUND(JLY!E46,2)</f>
        <v>0</v>
      </c>
      <c r="F39" s="44">
        <f>JLY!G46</f>
        <v>0.65</v>
      </c>
      <c r="G39" s="52">
        <f>ROUND(JLY!I46,2)</f>
        <v>0</v>
      </c>
      <c r="H39" s="52">
        <f>ROUND(JLY!K46,2)</f>
        <v>0</v>
      </c>
      <c r="I39" s="44">
        <f>JLY!M46</f>
        <v>0.263625</v>
      </c>
      <c r="J39" s="52">
        <f>ROUND(JLY!O46,2)</f>
        <v>0</v>
      </c>
      <c r="K39" s="52">
        <f>ROUND(JLY!Q46,2)</f>
        <v>0</v>
      </c>
      <c r="L39" s="54" t="s">
        <v>321</v>
      </c>
      <c r="M39" t="s">
        <v>292</v>
      </c>
    </row>
    <row r="40" spans="1:13" ht="12.75">
      <c r="A40" s="43">
        <v>2014</v>
      </c>
      <c r="B40" s="45" t="s">
        <v>320</v>
      </c>
      <c r="C40" s="43">
        <v>1</v>
      </c>
      <c r="D40" s="46" t="str">
        <f>JLY!A47</f>
        <v>079</v>
      </c>
      <c r="E40" s="52">
        <f>ROUND(JLY!E47,2)</f>
        <v>0</v>
      </c>
      <c r="F40" s="44">
        <f>JLY!G47</f>
        <v>0.65</v>
      </c>
      <c r="G40" s="52">
        <f>ROUND(JLY!I47,2)</f>
        <v>0</v>
      </c>
      <c r="H40" s="52">
        <f>ROUND(JLY!K47,2)</f>
        <v>0</v>
      </c>
      <c r="I40" s="44">
        <f>JLY!M47</f>
        <v>0.433875</v>
      </c>
      <c r="J40" s="52">
        <f>ROUND(JLY!O47,2)</f>
        <v>0</v>
      </c>
      <c r="K40" s="52">
        <f>ROUND(JLY!Q47,2)</f>
        <v>0</v>
      </c>
      <c r="L40" s="54" t="s">
        <v>321</v>
      </c>
      <c r="M40" t="s">
        <v>292</v>
      </c>
    </row>
    <row r="41" spans="1:13" ht="12.75">
      <c r="A41" s="43">
        <v>2014</v>
      </c>
      <c r="B41" s="45" t="s">
        <v>320</v>
      </c>
      <c r="C41" s="43">
        <v>1</v>
      </c>
      <c r="D41" s="46" t="str">
        <f>JLY!A48</f>
        <v>081</v>
      </c>
      <c r="E41" s="52">
        <f>ROUND(JLY!E48,2)</f>
        <v>0</v>
      </c>
      <c r="F41" s="44">
        <f>JLY!G48</f>
        <v>0.65</v>
      </c>
      <c r="G41" s="52">
        <f>ROUND(JLY!I48,2)</f>
        <v>0</v>
      </c>
      <c r="H41" s="52">
        <f>ROUND(JLY!K48,2)</f>
        <v>0</v>
      </c>
      <c r="I41" s="44">
        <f>JLY!M48</f>
        <v>0.28325</v>
      </c>
      <c r="J41" s="52">
        <f>ROUND(JLY!O48,2)</f>
        <v>0</v>
      </c>
      <c r="K41" s="52">
        <f>ROUND(JLY!Q48,2)</f>
        <v>0</v>
      </c>
      <c r="L41" s="54" t="s">
        <v>321</v>
      </c>
      <c r="M41" t="s">
        <v>292</v>
      </c>
    </row>
    <row r="42" spans="1:13" ht="12.75">
      <c r="A42" s="43">
        <v>2014</v>
      </c>
      <c r="B42" s="45" t="s">
        <v>320</v>
      </c>
      <c r="C42" s="43">
        <v>1</v>
      </c>
      <c r="D42" s="46" t="str">
        <f>JLY!A49</f>
        <v>083</v>
      </c>
      <c r="E42" s="52">
        <f>ROUND(JLY!E49,2)</f>
        <v>0</v>
      </c>
      <c r="F42" s="44">
        <f>JLY!G49</f>
        <v>0.65</v>
      </c>
      <c r="G42" s="52">
        <f>ROUND(JLY!I49,2)</f>
        <v>0</v>
      </c>
      <c r="H42" s="52">
        <f>ROUND(JLY!K49,2)</f>
        <v>0</v>
      </c>
      <c r="I42" s="44">
        <f>JLY!M49</f>
        <v>0.291875</v>
      </c>
      <c r="J42" s="52">
        <f>ROUND(JLY!O49,2)</f>
        <v>0</v>
      </c>
      <c r="K42" s="52">
        <f>ROUND(JLY!Q49,2)</f>
        <v>0</v>
      </c>
      <c r="L42" s="54" t="s">
        <v>321</v>
      </c>
      <c r="M42" t="s">
        <v>292</v>
      </c>
    </row>
    <row r="43" spans="1:13" ht="12.75">
      <c r="A43" s="43">
        <v>2014</v>
      </c>
      <c r="B43" s="45" t="s">
        <v>320</v>
      </c>
      <c r="C43" s="43">
        <v>1</v>
      </c>
      <c r="D43" s="46" t="str">
        <f>JLY!A50</f>
        <v>085</v>
      </c>
      <c r="E43" s="52">
        <f>ROUND(JLY!E50,2)</f>
        <v>0</v>
      </c>
      <c r="F43" s="44">
        <f>JLY!G50</f>
        <v>0.65</v>
      </c>
      <c r="G43" s="52">
        <f>ROUND(JLY!I50,2)</f>
        <v>0</v>
      </c>
      <c r="H43" s="52">
        <f>ROUND(JLY!K50,2)</f>
        <v>0</v>
      </c>
      <c r="I43" s="44">
        <f>JLY!M50</f>
        <v>0.5555</v>
      </c>
      <c r="J43" s="52">
        <f>ROUND(JLY!O50,2)</f>
        <v>0</v>
      </c>
      <c r="K43" s="52">
        <f>ROUND(JLY!Q50,2)</f>
        <v>0</v>
      </c>
      <c r="L43" s="54" t="s">
        <v>321</v>
      </c>
      <c r="M43" t="s">
        <v>292</v>
      </c>
    </row>
    <row r="44" spans="1:13" ht="12.75">
      <c r="A44" s="43">
        <v>2014</v>
      </c>
      <c r="B44" s="45" t="s">
        <v>320</v>
      </c>
      <c r="C44" s="43">
        <v>1</v>
      </c>
      <c r="D44" s="46" t="str">
        <f>JLY!A51</f>
        <v>087</v>
      </c>
      <c r="E44" s="52">
        <f>ROUND(JLY!E51,2)</f>
        <v>0</v>
      </c>
      <c r="F44" s="44">
        <f>JLY!G51</f>
        <v>0.65</v>
      </c>
      <c r="G44" s="52">
        <f>ROUND(JLY!I51,2)</f>
        <v>0</v>
      </c>
      <c r="H44" s="52">
        <f>ROUND(JLY!K51,2)</f>
        <v>0</v>
      </c>
      <c r="I44" s="44">
        <f>JLY!M51</f>
        <v>0.469375</v>
      </c>
      <c r="J44" s="52">
        <f>ROUND(JLY!O51,2)</f>
        <v>0</v>
      </c>
      <c r="K44" s="52">
        <f>ROUND(JLY!Q51,2)</f>
        <v>0</v>
      </c>
      <c r="L44" s="54" t="s">
        <v>321</v>
      </c>
      <c r="M44" t="s">
        <v>292</v>
      </c>
    </row>
    <row r="45" spans="1:13" ht="12.75">
      <c r="A45" s="43">
        <v>2014</v>
      </c>
      <c r="B45" s="45" t="s">
        <v>320</v>
      </c>
      <c r="C45" s="43">
        <v>1</v>
      </c>
      <c r="D45" s="46" t="str">
        <f>JLY!A52</f>
        <v>089</v>
      </c>
      <c r="E45" s="52">
        <f>ROUND(JLY!E52,2)</f>
        <v>0</v>
      </c>
      <c r="F45" s="44">
        <f>JLY!G52</f>
        <v>0.65</v>
      </c>
      <c r="G45" s="52">
        <f>ROUND(JLY!I52,2)</f>
        <v>0</v>
      </c>
      <c r="H45" s="52">
        <f>ROUND(JLY!K52,2)</f>
        <v>0</v>
      </c>
      <c r="I45" s="44">
        <f>JLY!M52</f>
        <v>0.34825</v>
      </c>
      <c r="J45" s="52">
        <f>ROUND(JLY!O52,2)</f>
        <v>0</v>
      </c>
      <c r="K45" s="52">
        <f>ROUND(JLY!Q52,2)</f>
        <v>0</v>
      </c>
      <c r="L45" s="54" t="s">
        <v>321</v>
      </c>
      <c r="M45" t="s">
        <v>292</v>
      </c>
    </row>
    <row r="46" spans="1:13" ht="12.75">
      <c r="A46" s="43">
        <v>2014</v>
      </c>
      <c r="B46" s="45" t="s">
        <v>320</v>
      </c>
      <c r="C46" s="43">
        <v>1</v>
      </c>
      <c r="D46" s="46" t="str">
        <f>JLY!A53</f>
        <v>091</v>
      </c>
      <c r="E46" s="52">
        <f>ROUND(JLY!E53,2)</f>
        <v>0</v>
      </c>
      <c r="F46" s="44">
        <f>JLY!G53</f>
        <v>0.65</v>
      </c>
      <c r="G46" s="52">
        <f>ROUND(JLY!I53,2)</f>
        <v>0</v>
      </c>
      <c r="H46" s="52">
        <f>ROUND(JLY!K53,2)</f>
        <v>0</v>
      </c>
      <c r="I46" s="44">
        <f>JLY!M53</f>
        <v>0.47775</v>
      </c>
      <c r="J46" s="52">
        <f>ROUND(JLY!O53,2)</f>
        <v>0</v>
      </c>
      <c r="K46" s="52">
        <f>ROUND(JLY!Q53,2)</f>
        <v>0</v>
      </c>
      <c r="L46" s="54" t="s">
        <v>321</v>
      </c>
      <c r="M46" t="s">
        <v>292</v>
      </c>
    </row>
    <row r="47" spans="1:13" ht="12.75">
      <c r="A47" s="43">
        <v>2014</v>
      </c>
      <c r="B47" s="45" t="s">
        <v>320</v>
      </c>
      <c r="C47" s="43">
        <v>1</v>
      </c>
      <c r="D47" s="46" t="str">
        <f>JLY!A54</f>
        <v>093</v>
      </c>
      <c r="E47" s="52">
        <f>ROUND(JLY!E54,2)</f>
        <v>0</v>
      </c>
      <c r="F47" s="44">
        <f>JLY!G54</f>
        <v>0.65</v>
      </c>
      <c r="G47" s="52">
        <f>ROUND(JLY!I54,2)</f>
        <v>0</v>
      </c>
      <c r="H47" s="52">
        <f>ROUND(JLY!K54,2)</f>
        <v>0</v>
      </c>
      <c r="I47" s="44">
        <f>JLY!M54</f>
        <v>0.451625</v>
      </c>
      <c r="J47" s="52">
        <f>ROUND(JLY!O54,2)</f>
        <v>0</v>
      </c>
      <c r="K47" s="52">
        <f>ROUND(JLY!Q54,2)</f>
        <v>0</v>
      </c>
      <c r="L47" s="54" t="s">
        <v>321</v>
      </c>
      <c r="M47" t="s">
        <v>292</v>
      </c>
    </row>
    <row r="48" spans="1:13" ht="12.75">
      <c r="A48" s="43">
        <v>2014</v>
      </c>
      <c r="B48" s="45" t="s">
        <v>320</v>
      </c>
      <c r="C48" s="43">
        <v>1</v>
      </c>
      <c r="D48" s="46" t="str">
        <f>JLY!A55</f>
        <v>095</v>
      </c>
      <c r="E48" s="52">
        <f>ROUND(JLY!E55,2)</f>
        <v>0</v>
      </c>
      <c r="F48" s="44">
        <f>JLY!G55</f>
        <v>0.65</v>
      </c>
      <c r="G48" s="52">
        <f>ROUND(JLY!I55,2)</f>
        <v>0</v>
      </c>
      <c r="H48" s="52">
        <f>ROUND(JLY!K55,2)</f>
        <v>0</v>
      </c>
      <c r="I48" s="44">
        <f>JLY!M55</f>
        <v>0.560375</v>
      </c>
      <c r="J48" s="52">
        <f>ROUND(JLY!O55,2)</f>
        <v>0</v>
      </c>
      <c r="K48" s="52">
        <f>ROUND(JLY!Q55,2)</f>
        <v>0</v>
      </c>
      <c r="L48" s="54" t="s">
        <v>321</v>
      </c>
      <c r="M48" t="s">
        <v>292</v>
      </c>
    </row>
    <row r="49" spans="1:13" ht="12.75">
      <c r="A49" s="43">
        <v>2014</v>
      </c>
      <c r="B49" s="45" t="s">
        <v>320</v>
      </c>
      <c r="C49" s="43">
        <v>1</v>
      </c>
      <c r="D49" s="46" t="str">
        <f>JLY!A56</f>
        <v>097</v>
      </c>
      <c r="E49" s="52">
        <f>ROUND(JLY!E56,2)</f>
        <v>0</v>
      </c>
      <c r="F49" s="44">
        <f>JLY!G56</f>
        <v>0.65</v>
      </c>
      <c r="G49" s="52">
        <f>ROUND(JLY!I56,2)</f>
        <v>0</v>
      </c>
      <c r="H49" s="52">
        <f>ROUND(JLY!K56,2)</f>
        <v>0</v>
      </c>
      <c r="I49" s="44">
        <f>JLY!M56</f>
        <v>0.393</v>
      </c>
      <c r="J49" s="52">
        <f>ROUND(JLY!O56,2)</f>
        <v>0</v>
      </c>
      <c r="K49" s="52">
        <f>ROUND(JLY!Q56,2)</f>
        <v>0</v>
      </c>
      <c r="L49" s="54" t="s">
        <v>321</v>
      </c>
      <c r="M49" t="s">
        <v>292</v>
      </c>
    </row>
    <row r="50" spans="1:13" ht="12.75">
      <c r="A50" s="43">
        <v>2014</v>
      </c>
      <c r="B50" s="45" t="s">
        <v>320</v>
      </c>
      <c r="C50" s="43">
        <v>1</v>
      </c>
      <c r="D50" s="46" t="str">
        <f>JLY!A57</f>
        <v>099</v>
      </c>
      <c r="E50" s="52">
        <f>ROUND(JLY!E57,2)</f>
        <v>0</v>
      </c>
      <c r="F50" s="44">
        <f>JLY!G57</f>
        <v>0.65</v>
      </c>
      <c r="G50" s="52">
        <f>ROUND(JLY!I57,2)</f>
        <v>0</v>
      </c>
      <c r="H50" s="52">
        <f>ROUND(JLY!K57,2)</f>
        <v>0</v>
      </c>
      <c r="I50" s="44">
        <f>JLY!M57</f>
        <v>0.45337500000000003</v>
      </c>
      <c r="J50" s="52">
        <f>ROUND(JLY!O57,2)</f>
        <v>0</v>
      </c>
      <c r="K50" s="52">
        <f>ROUND(JLY!Q57,2)</f>
        <v>0</v>
      </c>
      <c r="L50" s="54" t="s">
        <v>321</v>
      </c>
      <c r="M50" t="s">
        <v>292</v>
      </c>
    </row>
    <row r="51" spans="1:13" ht="12.75">
      <c r="A51" s="43">
        <v>2014</v>
      </c>
      <c r="B51" s="45" t="s">
        <v>320</v>
      </c>
      <c r="C51" s="43">
        <v>1</v>
      </c>
      <c r="D51" s="46" t="str">
        <f>JLY!A58</f>
        <v>101</v>
      </c>
      <c r="E51" s="52">
        <f>ROUND(JLY!E58,2)</f>
        <v>0</v>
      </c>
      <c r="F51" s="44">
        <f>JLY!G58</f>
        <v>0.65</v>
      </c>
      <c r="G51" s="52">
        <f>ROUND(JLY!I58,2)</f>
        <v>0</v>
      </c>
      <c r="H51" s="52">
        <f>ROUND(JLY!K58,2)</f>
        <v>0</v>
      </c>
      <c r="I51" s="44">
        <f>JLY!M58</f>
        <v>0.48162499999999997</v>
      </c>
      <c r="J51" s="52">
        <f>ROUND(JLY!O58,2)</f>
        <v>0</v>
      </c>
      <c r="K51" s="52">
        <f>ROUND(JLY!Q58,2)</f>
        <v>0</v>
      </c>
      <c r="L51" s="54" t="s">
        <v>321</v>
      </c>
      <c r="M51" t="s">
        <v>292</v>
      </c>
    </row>
    <row r="52" spans="1:13" ht="12.75">
      <c r="A52" s="43">
        <v>2014</v>
      </c>
      <c r="B52" s="45" t="s">
        <v>320</v>
      </c>
      <c r="C52" s="43">
        <v>1</v>
      </c>
      <c r="D52" s="46" t="str">
        <f>JLY!A59</f>
        <v>103</v>
      </c>
      <c r="E52" s="52">
        <f>ROUND(JLY!E59,2)</f>
        <v>0</v>
      </c>
      <c r="F52" s="44">
        <f>JLY!G59</f>
        <v>0.65</v>
      </c>
      <c r="G52" s="52">
        <f>ROUND(JLY!I59,2)</f>
        <v>0</v>
      </c>
      <c r="H52" s="52">
        <f>ROUND(JLY!K59,2)</f>
        <v>0</v>
      </c>
      <c r="I52" s="44">
        <f>JLY!M59</f>
        <v>0.548875</v>
      </c>
      <c r="J52" s="52">
        <f>ROUND(JLY!O59,2)</f>
        <v>0</v>
      </c>
      <c r="K52" s="52">
        <f>ROUND(JLY!Q59,2)</f>
        <v>0</v>
      </c>
      <c r="L52" s="54" t="s">
        <v>321</v>
      </c>
      <c r="M52" t="s">
        <v>292</v>
      </c>
    </row>
    <row r="53" spans="1:13" ht="12.75">
      <c r="A53" s="43">
        <v>2014</v>
      </c>
      <c r="B53" s="45" t="s">
        <v>320</v>
      </c>
      <c r="C53" s="43">
        <v>1</v>
      </c>
      <c r="D53" s="46" t="str">
        <f>JLY!A60</f>
        <v>105</v>
      </c>
      <c r="E53" s="52">
        <f>ROUND(JLY!E60,2)</f>
        <v>0</v>
      </c>
      <c r="F53" s="44">
        <f>JLY!G60</f>
        <v>0.65</v>
      </c>
      <c r="G53" s="52">
        <f>ROUND(JLY!I60,2)</f>
        <v>0</v>
      </c>
      <c r="H53" s="52">
        <f>ROUND(JLY!K60,2)</f>
        <v>0</v>
      </c>
      <c r="I53" s="44">
        <f>JLY!M60</f>
        <v>0.280625</v>
      </c>
      <c r="J53" s="52">
        <f>ROUND(JLY!O60,2)</f>
        <v>0</v>
      </c>
      <c r="K53" s="52">
        <f>ROUND(JLY!Q60,2)</f>
        <v>0</v>
      </c>
      <c r="L53" s="54" t="s">
        <v>321</v>
      </c>
      <c r="M53" t="s">
        <v>292</v>
      </c>
    </row>
    <row r="54" spans="1:13" ht="12.75">
      <c r="A54" s="43">
        <v>2014</v>
      </c>
      <c r="B54" s="45" t="s">
        <v>320</v>
      </c>
      <c r="C54" s="43">
        <v>1</v>
      </c>
      <c r="D54" s="46" t="str">
        <f>JLY!A61</f>
        <v>107</v>
      </c>
      <c r="E54" s="52">
        <f>ROUND(JLY!E61,2)</f>
        <v>0</v>
      </c>
      <c r="F54" s="44">
        <f>JLY!G61</f>
        <v>0.65</v>
      </c>
      <c r="G54" s="52">
        <f>ROUND(JLY!I61,2)</f>
        <v>0</v>
      </c>
      <c r="H54" s="52">
        <f>ROUND(JLY!K61,2)</f>
        <v>0</v>
      </c>
      <c r="I54" s="44">
        <f>JLY!M61</f>
        <v>0.5955</v>
      </c>
      <c r="J54" s="52">
        <f>ROUND(JLY!O61,2)</f>
        <v>0</v>
      </c>
      <c r="K54" s="52">
        <f>ROUND(JLY!Q61,2)</f>
        <v>0</v>
      </c>
      <c r="L54" s="54" t="s">
        <v>321</v>
      </c>
      <c r="M54" t="s">
        <v>292</v>
      </c>
    </row>
    <row r="55" spans="1:13" ht="12.75">
      <c r="A55" s="43">
        <v>2014</v>
      </c>
      <c r="B55" s="45" t="s">
        <v>320</v>
      </c>
      <c r="C55" s="43">
        <v>1</v>
      </c>
      <c r="D55" s="46" t="str">
        <f>JLY!A62</f>
        <v>109</v>
      </c>
      <c r="E55" s="52">
        <f>ROUND(JLY!E62,2)</f>
        <v>0</v>
      </c>
      <c r="F55" s="44">
        <f>JLY!G62</f>
        <v>0.65</v>
      </c>
      <c r="G55" s="52">
        <f>ROUND(JLY!I62,2)</f>
        <v>0</v>
      </c>
      <c r="H55" s="52">
        <f>ROUND(JLY!K62,2)</f>
        <v>0</v>
      </c>
      <c r="I55" s="44">
        <f>JLY!M62</f>
        <v>0.550125</v>
      </c>
      <c r="J55" s="52">
        <f>ROUND(JLY!O62,2)</f>
        <v>0</v>
      </c>
      <c r="K55" s="52">
        <f>ROUND(JLY!Q62,2)</f>
        <v>0</v>
      </c>
      <c r="L55" s="54" t="s">
        <v>321</v>
      </c>
      <c r="M55" t="s">
        <v>292</v>
      </c>
    </row>
    <row r="56" spans="1:13" ht="12.75">
      <c r="A56" s="43">
        <v>2014</v>
      </c>
      <c r="B56" s="45" t="s">
        <v>320</v>
      </c>
      <c r="C56" s="43">
        <v>1</v>
      </c>
      <c r="D56" s="46" t="str">
        <f>JLY!A63</f>
        <v>111</v>
      </c>
      <c r="E56" s="52">
        <f>ROUND(JLY!E63,2)</f>
        <v>0</v>
      </c>
      <c r="F56" s="44">
        <f>JLY!G63</f>
        <v>0.65</v>
      </c>
      <c r="G56" s="52">
        <f>ROUND(JLY!I63,2)</f>
        <v>0</v>
      </c>
      <c r="H56" s="52">
        <f>ROUND(JLY!K63,2)</f>
        <v>0</v>
      </c>
      <c r="I56" s="44">
        <f>JLY!M63</f>
        <v>0.21225</v>
      </c>
      <c r="J56" s="52">
        <f>ROUND(JLY!O63,2)</f>
        <v>0</v>
      </c>
      <c r="K56" s="52">
        <f>ROUND(JLY!Q63,2)</f>
        <v>0</v>
      </c>
      <c r="L56" s="54" t="s">
        <v>321</v>
      </c>
      <c r="M56" t="s">
        <v>292</v>
      </c>
    </row>
    <row r="57" spans="1:13" ht="12.75">
      <c r="A57" s="43">
        <v>2014</v>
      </c>
      <c r="B57" s="45" t="s">
        <v>320</v>
      </c>
      <c r="C57" s="43">
        <v>1</v>
      </c>
      <c r="D57" s="46" t="str">
        <f>JLY!A64</f>
        <v>113</v>
      </c>
      <c r="E57" s="52">
        <f>ROUND(JLY!E64,2)</f>
        <v>0</v>
      </c>
      <c r="F57" s="44">
        <f>JLY!G64</f>
        <v>0.65</v>
      </c>
      <c r="G57" s="52">
        <f>ROUND(JLY!I64,2)</f>
        <v>0</v>
      </c>
      <c r="H57" s="52">
        <f>ROUND(JLY!K64,2)</f>
        <v>0</v>
      </c>
      <c r="I57" s="44">
        <f>JLY!M64</f>
        <v>0.41937500000000005</v>
      </c>
      <c r="J57" s="52">
        <f>ROUND(JLY!O64,2)</f>
        <v>0</v>
      </c>
      <c r="K57" s="52">
        <f>ROUND(JLY!Q64,2)</f>
        <v>0</v>
      </c>
      <c r="L57" s="54" t="s">
        <v>321</v>
      </c>
      <c r="M57" t="s">
        <v>292</v>
      </c>
    </row>
    <row r="58" spans="1:13" ht="12.75">
      <c r="A58" s="43">
        <v>2014</v>
      </c>
      <c r="B58" s="45" t="s">
        <v>320</v>
      </c>
      <c r="C58" s="43">
        <v>1</v>
      </c>
      <c r="D58" s="46" t="str">
        <f>JLY!A65</f>
        <v>115</v>
      </c>
      <c r="E58" s="52">
        <f>ROUND(JLY!E65,2)</f>
        <v>0</v>
      </c>
      <c r="F58" s="44">
        <f>JLY!G65</f>
        <v>0.65</v>
      </c>
      <c r="G58" s="52">
        <f>ROUND(JLY!I65,2)</f>
        <v>0</v>
      </c>
      <c r="H58" s="52">
        <f>ROUND(JLY!K65,2)</f>
        <v>0</v>
      </c>
      <c r="I58" s="44">
        <f>JLY!M65</f>
        <v>0.533875</v>
      </c>
      <c r="J58" s="52">
        <f>ROUND(JLY!O65,2)</f>
        <v>0</v>
      </c>
      <c r="K58" s="52">
        <f>ROUND(JLY!Q65,2)</f>
        <v>0</v>
      </c>
      <c r="L58" s="54" t="s">
        <v>321</v>
      </c>
      <c r="M58" t="s">
        <v>292</v>
      </c>
    </row>
    <row r="59" spans="1:13" ht="12.75">
      <c r="A59" s="43">
        <v>2014</v>
      </c>
      <c r="B59" s="45" t="s">
        <v>320</v>
      </c>
      <c r="C59" s="43">
        <v>1</v>
      </c>
      <c r="D59" s="46" t="str">
        <f>JLY!A66</f>
        <v>117</v>
      </c>
      <c r="E59" s="52">
        <f>ROUND(JLY!E66,2)</f>
        <v>0</v>
      </c>
      <c r="F59" s="44">
        <f>JLY!G66</f>
        <v>0.65</v>
      </c>
      <c r="G59" s="52">
        <f>ROUND(JLY!I66,2)</f>
        <v>0</v>
      </c>
      <c r="H59" s="52">
        <f>ROUND(JLY!K66,2)</f>
        <v>0</v>
      </c>
      <c r="I59" s="44">
        <f>JLY!M66</f>
        <v>0.28575</v>
      </c>
      <c r="J59" s="52">
        <f>ROUND(JLY!O66,2)</f>
        <v>0</v>
      </c>
      <c r="K59" s="52">
        <f>ROUND(JLY!Q66,2)</f>
        <v>0</v>
      </c>
      <c r="L59" s="54" t="s">
        <v>321</v>
      </c>
      <c r="M59" t="s">
        <v>292</v>
      </c>
    </row>
    <row r="60" spans="1:13" ht="12.75">
      <c r="A60" s="43">
        <v>2014</v>
      </c>
      <c r="B60" s="45" t="s">
        <v>320</v>
      </c>
      <c r="C60" s="43">
        <v>1</v>
      </c>
      <c r="D60" s="46" t="str">
        <f>JLY!A67</f>
        <v>119</v>
      </c>
      <c r="E60" s="52">
        <f>ROUND(JLY!E67,2)</f>
        <v>0</v>
      </c>
      <c r="F60" s="44">
        <f>JLY!G67</f>
        <v>0.65</v>
      </c>
      <c r="G60" s="52">
        <f>ROUND(JLY!I67,2)</f>
        <v>0</v>
      </c>
      <c r="H60" s="52">
        <f>ROUND(JLY!K67,2)</f>
        <v>0</v>
      </c>
      <c r="I60" s="44">
        <f>JLY!M67</f>
        <v>0.541625</v>
      </c>
      <c r="J60" s="52">
        <f>ROUND(JLY!O67,2)</f>
        <v>0</v>
      </c>
      <c r="K60" s="52">
        <f>ROUND(JLY!Q67,2)</f>
        <v>0</v>
      </c>
      <c r="L60" s="54" t="s">
        <v>321</v>
      </c>
      <c r="M60" t="s">
        <v>292</v>
      </c>
    </row>
    <row r="61" spans="1:13" ht="12.75">
      <c r="A61" s="43">
        <v>2014</v>
      </c>
      <c r="B61" s="45" t="s">
        <v>320</v>
      </c>
      <c r="C61" s="43">
        <v>1</v>
      </c>
      <c r="D61" s="46" t="str">
        <f>JLY!A68</f>
        <v>121</v>
      </c>
      <c r="E61" s="52">
        <f>ROUND(JLY!E68,2)</f>
        <v>0</v>
      </c>
      <c r="F61" s="44">
        <f>JLY!G68</f>
        <v>0.65</v>
      </c>
      <c r="G61" s="52">
        <f>ROUND(JLY!I68,2)</f>
        <v>0</v>
      </c>
      <c r="H61" s="52">
        <f>ROUND(JLY!K68,2)</f>
        <v>0</v>
      </c>
      <c r="I61" s="44">
        <f>JLY!M68</f>
        <v>0.35424999999999995</v>
      </c>
      <c r="J61" s="52">
        <f>ROUND(JLY!O68,2)</f>
        <v>0</v>
      </c>
      <c r="K61" s="52">
        <f>ROUND(JLY!Q68,2)</f>
        <v>0</v>
      </c>
      <c r="L61" s="54" t="s">
        <v>321</v>
      </c>
      <c r="M61" t="s">
        <v>292</v>
      </c>
    </row>
    <row r="62" spans="1:13" ht="12.75">
      <c r="A62" s="43">
        <v>2014</v>
      </c>
      <c r="B62" s="45" t="s">
        <v>320</v>
      </c>
      <c r="C62" s="43">
        <v>1</v>
      </c>
      <c r="D62" s="46" t="str">
        <f>JLY!A69</f>
        <v>125</v>
      </c>
      <c r="E62" s="52">
        <f>ROUND(JLY!E69,2)</f>
        <v>0</v>
      </c>
      <c r="F62" s="44">
        <f>JLY!G69</f>
        <v>0.65</v>
      </c>
      <c r="G62" s="52">
        <f>ROUND(JLY!I69,2)</f>
        <v>0</v>
      </c>
      <c r="H62" s="52">
        <f>ROUND(JLY!K69,2)</f>
        <v>0</v>
      </c>
      <c r="I62" s="44">
        <f>JLY!M69</f>
        <v>0.39149999999999996</v>
      </c>
      <c r="J62" s="52">
        <f>ROUND(JLY!O69,2)</f>
        <v>0</v>
      </c>
      <c r="K62" s="52">
        <f>ROUND(JLY!Q69,2)</f>
        <v>0</v>
      </c>
      <c r="L62" s="54" t="s">
        <v>321</v>
      </c>
      <c r="M62" t="s">
        <v>292</v>
      </c>
    </row>
    <row r="63" spans="1:13" ht="12.75">
      <c r="A63" s="43">
        <v>2014</v>
      </c>
      <c r="B63" s="45" t="s">
        <v>320</v>
      </c>
      <c r="C63" s="43">
        <v>1</v>
      </c>
      <c r="D63" s="46" t="str">
        <f>JLY!A70</f>
        <v>127</v>
      </c>
      <c r="E63" s="52">
        <f>ROUND(JLY!E70,2)</f>
        <v>0</v>
      </c>
      <c r="F63" s="44">
        <f>JLY!G70</f>
        <v>0.65</v>
      </c>
      <c r="G63" s="52">
        <f>ROUND(JLY!I70,2)</f>
        <v>0</v>
      </c>
      <c r="H63" s="52">
        <f>ROUND(JLY!K70,2)</f>
        <v>0</v>
      </c>
      <c r="I63" s="44">
        <f>JLY!M70</f>
        <v>0.541125</v>
      </c>
      <c r="J63" s="52">
        <f>ROUND(JLY!O70,2)</f>
        <v>0</v>
      </c>
      <c r="K63" s="52">
        <f>ROUND(JLY!Q70,2)</f>
        <v>0</v>
      </c>
      <c r="L63" s="54" t="s">
        <v>321</v>
      </c>
      <c r="M63" t="s">
        <v>292</v>
      </c>
    </row>
    <row r="64" spans="1:13" ht="12.75">
      <c r="A64" s="43">
        <v>2014</v>
      </c>
      <c r="B64" s="45" t="s">
        <v>320</v>
      </c>
      <c r="C64" s="43">
        <v>1</v>
      </c>
      <c r="D64" s="46" t="str">
        <f>JLY!A71</f>
        <v>131</v>
      </c>
      <c r="E64" s="52">
        <f>ROUND(JLY!E71,2)</f>
        <v>0</v>
      </c>
      <c r="F64" s="44">
        <f>JLY!G71</f>
        <v>0.65</v>
      </c>
      <c r="G64" s="52">
        <f>ROUND(JLY!I71,2)</f>
        <v>0</v>
      </c>
      <c r="H64" s="52">
        <f>ROUND(JLY!K71,2)</f>
        <v>0</v>
      </c>
      <c r="I64" s="44">
        <f>JLY!M71</f>
        <v>0.246375</v>
      </c>
      <c r="J64" s="52">
        <f>ROUND(JLY!O71,2)</f>
        <v>0</v>
      </c>
      <c r="K64" s="52">
        <f>ROUND(JLY!Q71,2)</f>
        <v>0</v>
      </c>
      <c r="L64" s="54" t="s">
        <v>321</v>
      </c>
      <c r="M64" t="s">
        <v>292</v>
      </c>
    </row>
    <row r="65" spans="1:13" ht="12.75">
      <c r="A65" s="43">
        <v>2014</v>
      </c>
      <c r="B65" s="45" t="s">
        <v>320</v>
      </c>
      <c r="C65" s="43">
        <v>1</v>
      </c>
      <c r="D65" s="46" t="str">
        <f>JLY!A72</f>
        <v>133</v>
      </c>
      <c r="E65" s="52">
        <f>ROUND(JLY!E72,2)</f>
        <v>0</v>
      </c>
      <c r="F65" s="44">
        <f>JLY!G72</f>
        <v>0.65</v>
      </c>
      <c r="G65" s="52">
        <f>ROUND(JLY!I72,2)</f>
        <v>0</v>
      </c>
      <c r="H65" s="52">
        <f>ROUND(JLY!K72,2)</f>
        <v>0</v>
      </c>
      <c r="I65" s="44">
        <f>JLY!M72</f>
        <v>0.41300000000000003</v>
      </c>
      <c r="J65" s="52">
        <f>ROUND(JLY!O72,2)</f>
        <v>0</v>
      </c>
      <c r="K65" s="52">
        <f>ROUND(JLY!Q72,2)</f>
        <v>0</v>
      </c>
      <c r="L65" s="54" t="s">
        <v>321</v>
      </c>
      <c r="M65" t="s">
        <v>292</v>
      </c>
    </row>
    <row r="66" spans="1:13" ht="12.75">
      <c r="A66" s="43">
        <v>2014</v>
      </c>
      <c r="B66" s="45" t="s">
        <v>320</v>
      </c>
      <c r="C66" s="43">
        <v>1</v>
      </c>
      <c r="D66" s="46" t="str">
        <f>JLY!A73</f>
        <v>135</v>
      </c>
      <c r="E66" s="52">
        <f>ROUND(JLY!E73,2)</f>
        <v>0</v>
      </c>
      <c r="F66" s="44">
        <f>JLY!G73</f>
        <v>0.65</v>
      </c>
      <c r="G66" s="52">
        <f>ROUND(JLY!I73,2)</f>
        <v>0</v>
      </c>
      <c r="H66" s="52">
        <f>ROUND(JLY!K73,2)</f>
        <v>0</v>
      </c>
      <c r="I66" s="44">
        <f>JLY!M73</f>
        <v>0.33575</v>
      </c>
      <c r="J66" s="52">
        <f>ROUND(JLY!O73,2)</f>
        <v>0</v>
      </c>
      <c r="K66" s="52">
        <f>ROUND(JLY!Q73,2)</f>
        <v>0</v>
      </c>
      <c r="L66" s="54" t="s">
        <v>321</v>
      </c>
      <c r="M66" t="s">
        <v>292</v>
      </c>
    </row>
    <row r="67" spans="1:13" ht="12.75">
      <c r="A67" s="43">
        <v>2014</v>
      </c>
      <c r="B67" s="45" t="s">
        <v>320</v>
      </c>
      <c r="C67" s="43">
        <v>1</v>
      </c>
      <c r="D67" s="46" t="str">
        <f>JLY!A74</f>
        <v>137</v>
      </c>
      <c r="E67" s="52">
        <f>ROUND(JLY!E74,2)</f>
        <v>0</v>
      </c>
      <c r="F67" s="44">
        <f>JLY!G74</f>
        <v>0.65</v>
      </c>
      <c r="G67" s="52">
        <f>ROUND(JLY!I74,2)</f>
        <v>0</v>
      </c>
      <c r="H67" s="52">
        <f>ROUND(JLY!K74,2)</f>
        <v>0</v>
      </c>
      <c r="I67" s="44">
        <f>JLY!M74</f>
        <v>0.510375</v>
      </c>
      <c r="J67" s="52">
        <f>ROUND(JLY!O74,2)</f>
        <v>0</v>
      </c>
      <c r="K67" s="52">
        <f>ROUND(JLY!Q74,2)</f>
        <v>0</v>
      </c>
      <c r="L67" s="54" t="s">
        <v>321</v>
      </c>
      <c r="M67" t="s">
        <v>292</v>
      </c>
    </row>
    <row r="68" spans="1:13" ht="12.75">
      <c r="A68" s="43">
        <v>2014</v>
      </c>
      <c r="B68" s="45" t="s">
        <v>320</v>
      </c>
      <c r="C68" s="43">
        <v>1</v>
      </c>
      <c r="D68" s="46" t="str">
        <f>JLY!A75</f>
        <v>139</v>
      </c>
      <c r="E68" s="52">
        <f>ROUND(JLY!E75,2)</f>
        <v>0</v>
      </c>
      <c r="F68" s="44">
        <f>JLY!G75</f>
        <v>0.65</v>
      </c>
      <c r="G68" s="52">
        <f>ROUND(JLY!I75,2)</f>
        <v>0</v>
      </c>
      <c r="H68" s="52">
        <f>ROUND(JLY!K75,2)</f>
        <v>0</v>
      </c>
      <c r="I68" s="44">
        <f>JLY!M75</f>
        <v>0.35812499999999997</v>
      </c>
      <c r="J68" s="52">
        <f>ROUND(JLY!O75,2)</f>
        <v>0</v>
      </c>
      <c r="K68" s="52">
        <f>ROUND(JLY!Q75,2)</f>
        <v>0</v>
      </c>
      <c r="L68" s="54" t="s">
        <v>321</v>
      </c>
      <c r="M68" t="s">
        <v>292</v>
      </c>
    </row>
    <row r="69" spans="1:13" ht="12.75">
      <c r="A69" s="43">
        <v>2014</v>
      </c>
      <c r="B69" s="45" t="s">
        <v>320</v>
      </c>
      <c r="C69" s="43">
        <v>1</v>
      </c>
      <c r="D69" s="46" t="str">
        <f>JLY!A76</f>
        <v>141</v>
      </c>
      <c r="E69" s="52">
        <f>ROUND(JLY!E76,2)</f>
        <v>0</v>
      </c>
      <c r="F69" s="44">
        <f>JLY!G76</f>
        <v>0.65</v>
      </c>
      <c r="G69" s="52">
        <f>ROUND(JLY!I76,2)</f>
        <v>0</v>
      </c>
      <c r="H69" s="52">
        <f>ROUND(JLY!K76,2)</f>
        <v>0</v>
      </c>
      <c r="I69" s="44">
        <f>JLY!M76</f>
        <v>0.317375</v>
      </c>
      <c r="J69" s="52">
        <f>ROUND(JLY!O76,2)</f>
        <v>0</v>
      </c>
      <c r="K69" s="52">
        <f>ROUND(JLY!Q76,2)</f>
        <v>0</v>
      </c>
      <c r="L69" s="54" t="s">
        <v>321</v>
      </c>
      <c r="M69" t="s">
        <v>292</v>
      </c>
    </row>
    <row r="70" spans="1:13" ht="12.75">
      <c r="A70" s="43">
        <v>2014</v>
      </c>
      <c r="B70" s="45" t="s">
        <v>320</v>
      </c>
      <c r="C70" s="43">
        <v>1</v>
      </c>
      <c r="D70" s="46" t="str">
        <f>JLY!A77</f>
        <v>143</v>
      </c>
      <c r="E70" s="52">
        <f>ROUND(JLY!E77,2)</f>
        <v>0</v>
      </c>
      <c r="F70" s="44">
        <f>JLY!G77</f>
        <v>0.65</v>
      </c>
      <c r="G70" s="52">
        <f>ROUND(JLY!I77,2)</f>
        <v>0</v>
      </c>
      <c r="H70" s="52">
        <f>ROUND(JLY!K77,2)</f>
        <v>0</v>
      </c>
      <c r="I70" s="44">
        <f>JLY!M77</f>
        <v>0.294375</v>
      </c>
      <c r="J70" s="52">
        <f>ROUND(JLY!O77,2)</f>
        <v>0</v>
      </c>
      <c r="K70" s="52">
        <f>ROUND(JLY!Q77,2)</f>
        <v>0</v>
      </c>
      <c r="L70" s="54" t="s">
        <v>321</v>
      </c>
      <c r="M70" t="s">
        <v>292</v>
      </c>
    </row>
    <row r="71" spans="1:13" ht="12.75">
      <c r="A71" s="43">
        <v>2014</v>
      </c>
      <c r="B71" s="45" t="s">
        <v>320</v>
      </c>
      <c r="C71" s="43">
        <v>1</v>
      </c>
      <c r="D71" s="46" t="str">
        <f>JLY!A78</f>
        <v>145</v>
      </c>
      <c r="E71" s="52">
        <f>ROUND(JLY!E78,2)</f>
        <v>0</v>
      </c>
      <c r="F71" s="44">
        <f>JLY!G78</f>
        <v>0.65</v>
      </c>
      <c r="G71" s="52">
        <f>ROUND(JLY!I78,2)</f>
        <v>0</v>
      </c>
      <c r="H71" s="52">
        <f>ROUND(JLY!K78,2)</f>
        <v>0</v>
      </c>
      <c r="I71" s="44">
        <f>JLY!M78</f>
        <v>0.54275</v>
      </c>
      <c r="J71" s="52">
        <f>ROUND(JLY!O78,2)</f>
        <v>0</v>
      </c>
      <c r="K71" s="52">
        <f>ROUND(JLY!Q78,2)</f>
        <v>0</v>
      </c>
      <c r="L71" s="54" t="s">
        <v>321</v>
      </c>
      <c r="M71" t="s">
        <v>292</v>
      </c>
    </row>
    <row r="72" spans="1:13" ht="12.75">
      <c r="A72" s="43">
        <v>2014</v>
      </c>
      <c r="B72" s="45" t="s">
        <v>320</v>
      </c>
      <c r="C72" s="43">
        <v>1</v>
      </c>
      <c r="D72" s="46" t="str">
        <f>JLY!A79</f>
        <v>147</v>
      </c>
      <c r="E72" s="52">
        <f>ROUND(JLY!E79,2)</f>
        <v>0</v>
      </c>
      <c r="F72" s="44">
        <f>JLY!G79</f>
        <v>0.65</v>
      </c>
      <c r="G72" s="52">
        <f>ROUND(JLY!I79,2)</f>
        <v>0</v>
      </c>
      <c r="H72" s="52">
        <f>ROUND(JLY!K79,2)</f>
        <v>0</v>
      </c>
      <c r="I72" s="44">
        <f>JLY!M79</f>
        <v>0.279</v>
      </c>
      <c r="J72" s="52">
        <f>ROUND(JLY!O79,2)</f>
        <v>0</v>
      </c>
      <c r="K72" s="52">
        <f>ROUND(JLY!Q79,2)</f>
        <v>0</v>
      </c>
      <c r="L72" s="54" t="s">
        <v>321</v>
      </c>
      <c r="M72" t="s">
        <v>292</v>
      </c>
    </row>
    <row r="73" spans="1:13" ht="12.75">
      <c r="A73" s="43">
        <v>2014</v>
      </c>
      <c r="B73" s="45" t="s">
        <v>320</v>
      </c>
      <c r="C73" s="43">
        <v>1</v>
      </c>
      <c r="D73" s="46" t="str">
        <f>JLY!A80</f>
        <v>149</v>
      </c>
      <c r="E73" s="52">
        <f>ROUND(JLY!E80,2)</f>
        <v>0</v>
      </c>
      <c r="F73" s="44">
        <f>JLY!G80</f>
        <v>0.65</v>
      </c>
      <c r="G73" s="52">
        <f>ROUND(JLY!I80,2)</f>
        <v>0</v>
      </c>
      <c r="H73" s="52">
        <f>ROUND(JLY!K80,2)</f>
        <v>0</v>
      </c>
      <c r="I73" s="44">
        <f>JLY!M80</f>
        <v>0.46449999999999997</v>
      </c>
      <c r="J73" s="52">
        <f>ROUND(JLY!O80,2)</f>
        <v>0</v>
      </c>
      <c r="K73" s="52">
        <f>ROUND(JLY!Q80,2)</f>
        <v>0</v>
      </c>
      <c r="L73" s="54" t="s">
        <v>321</v>
      </c>
      <c r="M73" t="s">
        <v>292</v>
      </c>
    </row>
    <row r="74" spans="1:13" ht="12.75">
      <c r="A74" s="43">
        <v>2014</v>
      </c>
      <c r="B74" s="45" t="s">
        <v>320</v>
      </c>
      <c r="C74" s="43">
        <v>1</v>
      </c>
      <c r="D74" s="46" t="str">
        <f>JLY!A81</f>
        <v>153</v>
      </c>
      <c r="E74" s="52">
        <f>ROUND(JLY!E81,2)</f>
        <v>0</v>
      </c>
      <c r="F74" s="44">
        <f>JLY!G81</f>
        <v>0.65</v>
      </c>
      <c r="G74" s="52">
        <f>ROUND(JLY!I81,2)</f>
        <v>0</v>
      </c>
      <c r="H74" s="52">
        <f>ROUND(JLY!K81,2)</f>
        <v>0</v>
      </c>
      <c r="I74" s="44">
        <f>JLY!M81</f>
        <v>0.42674999999999996</v>
      </c>
      <c r="J74" s="52">
        <f>ROUND(JLY!O81,2)</f>
        <v>0</v>
      </c>
      <c r="K74" s="52">
        <f>ROUND(JLY!Q81,2)</f>
        <v>0</v>
      </c>
      <c r="L74" s="54" t="s">
        <v>321</v>
      </c>
      <c r="M74" t="s">
        <v>292</v>
      </c>
    </row>
    <row r="75" spans="1:13" ht="12.75">
      <c r="A75" s="43">
        <v>2014</v>
      </c>
      <c r="B75" s="45" t="s">
        <v>320</v>
      </c>
      <c r="C75" s="43">
        <v>1</v>
      </c>
      <c r="D75" s="46" t="str">
        <f>JLY!A82</f>
        <v>155</v>
      </c>
      <c r="E75" s="52">
        <f>ROUND(JLY!E82,2)</f>
        <v>0</v>
      </c>
      <c r="F75" s="44">
        <f>JLY!G82</f>
        <v>0.65</v>
      </c>
      <c r="G75" s="52">
        <f>ROUND(JLY!I82,2)</f>
        <v>0</v>
      </c>
      <c r="H75" s="52">
        <f>ROUND(JLY!K82,2)</f>
        <v>0</v>
      </c>
      <c r="I75" s="44">
        <f>JLY!M82</f>
        <v>0.365375</v>
      </c>
      <c r="J75" s="52">
        <f>ROUND(JLY!O82,2)</f>
        <v>0</v>
      </c>
      <c r="K75" s="52">
        <f>ROUND(JLY!Q82,2)</f>
        <v>0</v>
      </c>
      <c r="L75" s="54" t="s">
        <v>321</v>
      </c>
      <c r="M75" t="s">
        <v>292</v>
      </c>
    </row>
    <row r="76" spans="1:13" ht="12.75">
      <c r="A76" s="43">
        <v>2014</v>
      </c>
      <c r="B76" s="45" t="s">
        <v>320</v>
      </c>
      <c r="C76" s="43">
        <v>1</v>
      </c>
      <c r="D76" s="46" t="str">
        <f>JLY!A83</f>
        <v>157</v>
      </c>
      <c r="E76" s="52">
        <f>ROUND(JLY!E83,2)</f>
        <v>0</v>
      </c>
      <c r="F76" s="44">
        <f>JLY!G83</f>
        <v>0.65</v>
      </c>
      <c r="G76" s="52">
        <f>ROUND(JLY!I83,2)</f>
        <v>0</v>
      </c>
      <c r="H76" s="52">
        <f>ROUND(JLY!K83,2)</f>
        <v>0</v>
      </c>
      <c r="I76" s="44">
        <f>JLY!M83</f>
        <v>0.524875</v>
      </c>
      <c r="J76" s="52">
        <f>ROUND(JLY!O83,2)</f>
        <v>0</v>
      </c>
      <c r="K76" s="52">
        <f>ROUND(JLY!Q83,2)</f>
        <v>0</v>
      </c>
      <c r="L76" s="54" t="s">
        <v>321</v>
      </c>
      <c r="M76" t="s">
        <v>292</v>
      </c>
    </row>
    <row r="77" spans="1:13" ht="12.75">
      <c r="A77" s="43">
        <v>2014</v>
      </c>
      <c r="B77" s="45" t="s">
        <v>320</v>
      </c>
      <c r="C77" s="43">
        <v>1</v>
      </c>
      <c r="D77" s="46" t="str">
        <f>JLY!A84</f>
        <v>159</v>
      </c>
      <c r="E77" s="52">
        <f>ROUND(JLY!E84,2)</f>
        <v>0</v>
      </c>
      <c r="F77" s="44">
        <f>JLY!G84</f>
        <v>0.65</v>
      </c>
      <c r="G77" s="52">
        <f>ROUND(JLY!I84,2)</f>
        <v>0</v>
      </c>
      <c r="H77" s="52">
        <f>ROUND(JLY!K84,2)</f>
        <v>0</v>
      </c>
      <c r="I77" s="44">
        <f>JLY!M84</f>
        <v>0.403375</v>
      </c>
      <c r="J77" s="52">
        <f>ROUND(JLY!O84,2)</f>
        <v>0</v>
      </c>
      <c r="K77" s="52">
        <f>ROUND(JLY!Q84,2)</f>
        <v>0</v>
      </c>
      <c r="L77" s="54" t="s">
        <v>321</v>
      </c>
      <c r="M77" t="s">
        <v>292</v>
      </c>
    </row>
    <row r="78" spans="1:13" ht="12.75">
      <c r="A78" s="43">
        <v>2014</v>
      </c>
      <c r="B78" s="45" t="s">
        <v>320</v>
      </c>
      <c r="C78" s="43">
        <v>1</v>
      </c>
      <c r="D78" s="46" t="str">
        <f>JLY!A85</f>
        <v>161</v>
      </c>
      <c r="E78" s="52">
        <f>ROUND(JLY!E85,2)</f>
        <v>0</v>
      </c>
      <c r="F78" s="44">
        <f>JLY!G85</f>
        <v>0.65</v>
      </c>
      <c r="G78" s="52">
        <f>ROUND(JLY!I85,2)</f>
        <v>0</v>
      </c>
      <c r="H78" s="52">
        <f>ROUND(JLY!K85,2)</f>
        <v>0</v>
      </c>
      <c r="I78" s="44">
        <f>JLY!M85</f>
        <v>0.549625</v>
      </c>
      <c r="J78" s="52">
        <f>ROUND(JLY!O85,2)</f>
        <v>0</v>
      </c>
      <c r="K78" s="52">
        <f>ROUND(JLY!Q85,2)</f>
        <v>0</v>
      </c>
      <c r="L78" s="54" t="s">
        <v>321</v>
      </c>
      <c r="M78" t="s">
        <v>292</v>
      </c>
    </row>
    <row r="79" spans="1:13" ht="12.75">
      <c r="A79" s="43">
        <v>2014</v>
      </c>
      <c r="B79" s="45" t="s">
        <v>320</v>
      </c>
      <c r="C79" s="43">
        <v>1</v>
      </c>
      <c r="D79" s="46" t="str">
        <f>JLY!A86</f>
        <v>163</v>
      </c>
      <c r="E79" s="52">
        <f>ROUND(JLY!E86,2)</f>
        <v>0</v>
      </c>
      <c r="F79" s="44">
        <f>JLY!G86</f>
        <v>0.65</v>
      </c>
      <c r="G79" s="52">
        <f>ROUND(JLY!I86,2)</f>
        <v>0</v>
      </c>
      <c r="H79" s="52">
        <f>ROUND(JLY!K86,2)</f>
        <v>0</v>
      </c>
      <c r="I79" s="44">
        <f>JLY!M86</f>
        <v>0.292</v>
      </c>
      <c r="J79" s="52">
        <f>ROUND(JLY!O86,2)</f>
        <v>0</v>
      </c>
      <c r="K79" s="52">
        <f>ROUND(JLY!Q86,2)</f>
        <v>0</v>
      </c>
      <c r="L79" s="54" t="s">
        <v>321</v>
      </c>
      <c r="M79" t="s">
        <v>292</v>
      </c>
    </row>
    <row r="80" spans="1:13" ht="12.75">
      <c r="A80" s="43">
        <v>2014</v>
      </c>
      <c r="B80" s="45" t="s">
        <v>320</v>
      </c>
      <c r="C80" s="43">
        <v>1</v>
      </c>
      <c r="D80" s="46" t="str">
        <f>JLY!A87</f>
        <v>165</v>
      </c>
      <c r="E80" s="52">
        <f>ROUND(JLY!E87,2)</f>
        <v>0</v>
      </c>
      <c r="F80" s="44">
        <f>JLY!G87</f>
        <v>0.65</v>
      </c>
      <c r="G80" s="52">
        <f>ROUND(JLY!I87,2)</f>
        <v>0</v>
      </c>
      <c r="H80" s="52">
        <f>ROUND(JLY!K87,2)</f>
        <v>0</v>
      </c>
      <c r="I80" s="44">
        <f>JLY!M87</f>
        <v>0.430625</v>
      </c>
      <c r="J80" s="52">
        <f>ROUND(JLY!O87,2)</f>
        <v>0</v>
      </c>
      <c r="K80" s="52">
        <f>ROUND(JLY!Q87,2)</f>
        <v>0</v>
      </c>
      <c r="L80" s="54" t="s">
        <v>321</v>
      </c>
      <c r="M80" t="s">
        <v>292</v>
      </c>
    </row>
    <row r="81" spans="1:13" ht="12.75">
      <c r="A81" s="43">
        <v>2014</v>
      </c>
      <c r="B81" s="45" t="s">
        <v>320</v>
      </c>
      <c r="C81" s="43">
        <v>1</v>
      </c>
      <c r="D81" s="46" t="str">
        <f>JLY!A88</f>
        <v>167</v>
      </c>
      <c r="E81" s="52">
        <f>ROUND(JLY!E88,2)</f>
        <v>0</v>
      </c>
      <c r="F81" s="44">
        <f>JLY!G88</f>
        <v>0.65</v>
      </c>
      <c r="G81" s="52">
        <f>ROUND(JLY!I88,2)</f>
        <v>0</v>
      </c>
      <c r="H81" s="52">
        <f>ROUND(JLY!K88,2)</f>
        <v>0</v>
      </c>
      <c r="I81" s="44">
        <f>JLY!M88</f>
        <v>0.23675000000000002</v>
      </c>
      <c r="J81" s="52">
        <f>ROUND(JLY!O88,2)</f>
        <v>0</v>
      </c>
      <c r="K81" s="52">
        <f>ROUND(JLY!Q88,2)</f>
        <v>0</v>
      </c>
      <c r="L81" s="54" t="s">
        <v>321</v>
      </c>
      <c r="M81" t="s">
        <v>292</v>
      </c>
    </row>
    <row r="82" spans="1:13" ht="12.75">
      <c r="A82" s="43">
        <v>2014</v>
      </c>
      <c r="B82" s="45" t="s">
        <v>320</v>
      </c>
      <c r="C82" s="43">
        <v>1</v>
      </c>
      <c r="D82" s="46" t="str">
        <f>JLY!A89</f>
        <v>169</v>
      </c>
      <c r="E82" s="52">
        <f>ROUND(JLY!E89,2)</f>
        <v>0</v>
      </c>
      <c r="F82" s="44">
        <f>JLY!G89</f>
        <v>0.65</v>
      </c>
      <c r="G82" s="52">
        <f>ROUND(JLY!I89,2)</f>
        <v>0</v>
      </c>
      <c r="H82" s="52">
        <f>ROUND(JLY!K89,2)</f>
        <v>0</v>
      </c>
      <c r="I82" s="44">
        <f>JLY!M89</f>
        <v>0.39425</v>
      </c>
      <c r="J82" s="52">
        <f>ROUND(JLY!O89,2)</f>
        <v>0</v>
      </c>
      <c r="K82" s="52">
        <f>ROUND(JLY!Q89,2)</f>
        <v>0</v>
      </c>
      <c r="L82" s="54" t="s">
        <v>321</v>
      </c>
      <c r="M82" t="s">
        <v>292</v>
      </c>
    </row>
    <row r="83" spans="1:13" ht="12.75">
      <c r="A83" s="43">
        <v>2014</v>
      </c>
      <c r="B83" s="45" t="s">
        <v>320</v>
      </c>
      <c r="C83" s="43">
        <v>1</v>
      </c>
      <c r="D83" s="46" t="str">
        <f>JLY!A90</f>
        <v>171</v>
      </c>
      <c r="E83" s="52">
        <f>ROUND(JLY!E90,2)</f>
        <v>0</v>
      </c>
      <c r="F83" s="44">
        <f>JLY!G90</f>
        <v>0.65</v>
      </c>
      <c r="G83" s="52">
        <f>ROUND(JLY!I90,2)</f>
        <v>0</v>
      </c>
      <c r="H83" s="52">
        <f>ROUND(JLY!K90,2)</f>
        <v>0</v>
      </c>
      <c r="I83" s="44">
        <f>JLY!M90</f>
        <v>0.43962500000000004</v>
      </c>
      <c r="J83" s="52">
        <f>ROUND(JLY!O90,2)</f>
        <v>0</v>
      </c>
      <c r="K83" s="52">
        <f>ROUND(JLY!Q90,2)</f>
        <v>0</v>
      </c>
      <c r="L83" s="54" t="s">
        <v>321</v>
      </c>
      <c r="M83" t="s">
        <v>292</v>
      </c>
    </row>
    <row r="84" spans="1:13" ht="12.75">
      <c r="A84" s="43">
        <v>2014</v>
      </c>
      <c r="B84" s="45" t="s">
        <v>320</v>
      </c>
      <c r="C84" s="43">
        <v>1</v>
      </c>
      <c r="D84" s="46" t="str">
        <f>JLY!A91</f>
        <v>173</v>
      </c>
      <c r="E84" s="52">
        <f>ROUND(JLY!E91,2)</f>
        <v>0</v>
      </c>
      <c r="F84" s="44">
        <f>JLY!G91</f>
        <v>0.65</v>
      </c>
      <c r="G84" s="52">
        <f>ROUND(JLY!I91,2)</f>
        <v>0</v>
      </c>
      <c r="H84" s="52">
        <f>ROUND(JLY!K91,2)</f>
        <v>0</v>
      </c>
      <c r="I84" s="44">
        <f>JLY!M91</f>
        <v>0.29212499999999997</v>
      </c>
      <c r="J84" s="52">
        <f>ROUND(JLY!O91,2)</f>
        <v>0</v>
      </c>
      <c r="K84" s="52">
        <f>ROUND(JLY!Q91,2)</f>
        <v>0</v>
      </c>
      <c r="L84" s="54" t="s">
        <v>321</v>
      </c>
      <c r="M84" t="s">
        <v>292</v>
      </c>
    </row>
    <row r="85" spans="1:13" ht="12.75">
      <c r="A85" s="43">
        <v>2014</v>
      </c>
      <c r="B85" s="45" t="s">
        <v>320</v>
      </c>
      <c r="C85" s="43">
        <v>1</v>
      </c>
      <c r="D85" s="46" t="str">
        <f>JLY!A92</f>
        <v>175</v>
      </c>
      <c r="E85" s="52">
        <f>ROUND(JLY!E92,2)</f>
        <v>0</v>
      </c>
      <c r="F85" s="44">
        <f>JLY!G92</f>
        <v>0.65</v>
      </c>
      <c r="G85" s="52">
        <f>ROUND(JLY!I92,2)</f>
        <v>0</v>
      </c>
      <c r="H85" s="52">
        <f>ROUND(JLY!K92,2)</f>
        <v>0</v>
      </c>
      <c r="I85" s="44">
        <f>JLY!M92</f>
        <v>0.40375</v>
      </c>
      <c r="J85" s="52">
        <f>ROUND(JLY!O92,2)</f>
        <v>0</v>
      </c>
      <c r="K85" s="52">
        <f>ROUND(JLY!Q92,2)</f>
        <v>0</v>
      </c>
      <c r="L85" s="54" t="s">
        <v>321</v>
      </c>
      <c r="M85" t="s">
        <v>292</v>
      </c>
    </row>
    <row r="86" spans="1:13" ht="12.75">
      <c r="A86" s="43">
        <v>2014</v>
      </c>
      <c r="B86" s="45" t="s">
        <v>320</v>
      </c>
      <c r="C86" s="43">
        <v>1</v>
      </c>
      <c r="D86" s="46" t="str">
        <f>JLY!A93</f>
        <v>177</v>
      </c>
      <c r="E86" s="52">
        <f>ROUND(JLY!E93,2)</f>
        <v>0</v>
      </c>
      <c r="F86" s="44">
        <f>JLY!G93</f>
        <v>0.65</v>
      </c>
      <c r="G86" s="52">
        <f>ROUND(JLY!I93,2)</f>
        <v>0</v>
      </c>
      <c r="H86" s="52">
        <f>ROUND(JLY!K93,2)</f>
        <v>0</v>
      </c>
      <c r="I86" s="44">
        <f>JLY!M93</f>
        <v>0.5735</v>
      </c>
      <c r="J86" s="52">
        <f>ROUND(JLY!O93,2)</f>
        <v>0</v>
      </c>
      <c r="K86" s="52">
        <f>ROUND(JLY!Q93,2)</f>
        <v>0</v>
      </c>
      <c r="L86" s="54" t="s">
        <v>321</v>
      </c>
      <c r="M86" t="s">
        <v>292</v>
      </c>
    </row>
    <row r="87" spans="1:13" ht="12.75">
      <c r="A87" s="43">
        <v>2014</v>
      </c>
      <c r="B87" s="45" t="s">
        <v>320</v>
      </c>
      <c r="C87" s="43">
        <v>1</v>
      </c>
      <c r="D87" s="46" t="str">
        <f>JLY!A94</f>
        <v>179</v>
      </c>
      <c r="E87" s="52">
        <f>ROUND(JLY!E94,2)</f>
        <v>0</v>
      </c>
      <c r="F87" s="44">
        <f>JLY!G94</f>
        <v>0.65</v>
      </c>
      <c r="G87" s="52">
        <f>ROUND(JLY!I94,2)</f>
        <v>0</v>
      </c>
      <c r="H87" s="52">
        <f>ROUND(JLY!K94,2)</f>
        <v>0</v>
      </c>
      <c r="I87" s="44">
        <f>JLY!M94</f>
        <v>0.554875</v>
      </c>
      <c r="J87" s="52">
        <f>ROUND(JLY!O94,2)</f>
        <v>0</v>
      </c>
      <c r="K87" s="52">
        <f>ROUND(JLY!Q94,2)</f>
        <v>0</v>
      </c>
      <c r="L87" s="54" t="s">
        <v>321</v>
      </c>
      <c r="M87" t="s">
        <v>292</v>
      </c>
    </row>
    <row r="88" spans="1:13" ht="12.75">
      <c r="A88" s="43">
        <v>2014</v>
      </c>
      <c r="B88" s="45" t="s">
        <v>320</v>
      </c>
      <c r="C88" s="43">
        <v>1</v>
      </c>
      <c r="D88" s="46" t="str">
        <f>JLY!A95</f>
        <v>181</v>
      </c>
      <c r="E88" s="52">
        <f>ROUND(JLY!E95,2)</f>
        <v>5117.7</v>
      </c>
      <c r="F88" s="44">
        <f>JLY!G95</f>
        <v>0.65</v>
      </c>
      <c r="G88" s="52">
        <f>ROUND(JLY!I95,2)</f>
        <v>3326.51</v>
      </c>
      <c r="H88" s="52">
        <f>ROUND(JLY!K95,2)</f>
        <v>1791.2</v>
      </c>
      <c r="I88" s="44">
        <f>JLY!M95</f>
        <v>0.49737499999999996</v>
      </c>
      <c r="J88" s="52">
        <f>ROUND(JLY!O95,2)</f>
        <v>890.9</v>
      </c>
      <c r="K88" s="52">
        <f>ROUND(JLY!Q95,2)</f>
        <v>900.3</v>
      </c>
      <c r="L88" s="54" t="s">
        <v>321</v>
      </c>
      <c r="M88" t="s">
        <v>292</v>
      </c>
    </row>
    <row r="89" spans="1:13" ht="12.75">
      <c r="A89" s="43">
        <v>2014</v>
      </c>
      <c r="B89" s="45" t="s">
        <v>320</v>
      </c>
      <c r="C89" s="43">
        <v>1</v>
      </c>
      <c r="D89" s="46" t="str">
        <f>JLY!A96</f>
        <v>183</v>
      </c>
      <c r="E89" s="52">
        <f>ROUND(JLY!E96,2)</f>
        <v>0</v>
      </c>
      <c r="F89" s="44">
        <f>JLY!G96</f>
        <v>0.65</v>
      </c>
      <c r="G89" s="52">
        <f>ROUND(JLY!I96,2)</f>
        <v>0</v>
      </c>
      <c r="H89" s="52">
        <f>ROUND(JLY!K96,2)</f>
        <v>0</v>
      </c>
      <c r="I89" s="44">
        <f>JLY!M96</f>
        <v>0.298375</v>
      </c>
      <c r="J89" s="52">
        <f>ROUND(JLY!O96,2)</f>
        <v>0</v>
      </c>
      <c r="K89" s="52">
        <f>ROUND(JLY!Q96,2)</f>
        <v>0</v>
      </c>
      <c r="L89" s="54" t="s">
        <v>321</v>
      </c>
      <c r="M89" t="s">
        <v>292</v>
      </c>
    </row>
    <row r="90" spans="1:13" ht="12.75">
      <c r="A90" s="43">
        <v>2014</v>
      </c>
      <c r="B90" s="45" t="s">
        <v>320</v>
      </c>
      <c r="C90" s="43">
        <v>1</v>
      </c>
      <c r="D90" s="46" t="str">
        <f>JLY!A97</f>
        <v>185</v>
      </c>
      <c r="E90" s="52">
        <f>ROUND(JLY!E97,2)</f>
        <v>0</v>
      </c>
      <c r="F90" s="44">
        <f>JLY!G97</f>
        <v>0.65</v>
      </c>
      <c r="G90" s="52">
        <f>ROUND(JLY!I97,2)</f>
        <v>0</v>
      </c>
      <c r="H90" s="52">
        <f>ROUND(JLY!K97,2)</f>
        <v>0</v>
      </c>
      <c r="I90" s="44">
        <f>JLY!M97</f>
        <v>0.306875</v>
      </c>
      <c r="J90" s="52">
        <f>ROUND(JLY!O97,2)</f>
        <v>0</v>
      </c>
      <c r="K90" s="52">
        <f>ROUND(JLY!Q97,2)</f>
        <v>0</v>
      </c>
      <c r="L90" s="54" t="s">
        <v>321</v>
      </c>
      <c r="M90" t="s">
        <v>292</v>
      </c>
    </row>
    <row r="91" spans="1:13" ht="12.75">
      <c r="A91" s="43">
        <v>2014</v>
      </c>
      <c r="B91" s="45" t="s">
        <v>320</v>
      </c>
      <c r="C91" s="43">
        <v>1</v>
      </c>
      <c r="D91" s="46" t="str">
        <f>JLY!A98</f>
        <v>187</v>
      </c>
      <c r="E91" s="52">
        <f>ROUND(JLY!E98,2)</f>
        <v>0</v>
      </c>
      <c r="F91" s="44">
        <f>JLY!G98</f>
        <v>0.65</v>
      </c>
      <c r="G91" s="52">
        <f>ROUND(JLY!I98,2)</f>
        <v>0</v>
      </c>
      <c r="H91" s="52">
        <f>ROUND(JLY!K98,2)</f>
        <v>0</v>
      </c>
      <c r="I91" s="44">
        <f>JLY!M98</f>
        <v>0.48162499999999997</v>
      </c>
      <c r="J91" s="52">
        <f>ROUND(JLY!O98,2)</f>
        <v>0</v>
      </c>
      <c r="K91" s="52">
        <f>ROUND(JLY!Q98,2)</f>
        <v>0</v>
      </c>
      <c r="L91" s="54" t="s">
        <v>321</v>
      </c>
      <c r="M91" t="s">
        <v>292</v>
      </c>
    </row>
    <row r="92" spans="1:13" ht="12.75">
      <c r="A92" s="43">
        <v>2014</v>
      </c>
      <c r="B92" s="45" t="s">
        <v>320</v>
      </c>
      <c r="C92" s="43">
        <v>1</v>
      </c>
      <c r="D92" s="46" t="str">
        <f>JLY!A99</f>
        <v>191</v>
      </c>
      <c r="E92" s="52">
        <f>ROUND(JLY!E99,2)</f>
        <v>0</v>
      </c>
      <c r="F92" s="44">
        <f>JLY!G99</f>
        <v>0.65</v>
      </c>
      <c r="G92" s="52">
        <f>ROUND(JLY!I99,2)</f>
        <v>0</v>
      </c>
      <c r="H92" s="52">
        <f>ROUND(JLY!K99,2)</f>
        <v>0</v>
      </c>
      <c r="I92" s="44">
        <f>JLY!M99</f>
        <v>0.34500000000000003</v>
      </c>
      <c r="J92" s="52">
        <f>ROUND(JLY!O99,2)</f>
        <v>0</v>
      </c>
      <c r="K92" s="52">
        <f>ROUND(JLY!Q99,2)</f>
        <v>0</v>
      </c>
      <c r="L92" s="54" t="s">
        <v>321</v>
      </c>
      <c r="M92" t="s">
        <v>292</v>
      </c>
    </row>
    <row r="93" spans="1:13" ht="12.75">
      <c r="A93" s="43">
        <v>2014</v>
      </c>
      <c r="B93" s="45" t="s">
        <v>320</v>
      </c>
      <c r="C93" s="43">
        <v>1</v>
      </c>
      <c r="D93" s="46" t="str">
        <f>JLY!A100</f>
        <v>193</v>
      </c>
      <c r="E93" s="52">
        <f>ROUND(JLY!E100,2)</f>
        <v>0</v>
      </c>
      <c r="F93" s="44">
        <f>JLY!G100</f>
        <v>0.65</v>
      </c>
      <c r="G93" s="52">
        <f>ROUND(JLY!I100,2)</f>
        <v>0</v>
      </c>
      <c r="H93" s="52">
        <f>ROUND(JLY!K100,2)</f>
        <v>0</v>
      </c>
      <c r="I93" s="44">
        <f>JLY!M100</f>
        <v>0.378125</v>
      </c>
      <c r="J93" s="52">
        <f>ROUND(JLY!O100,2)</f>
        <v>0</v>
      </c>
      <c r="K93" s="52">
        <f>ROUND(JLY!Q100,2)</f>
        <v>0</v>
      </c>
      <c r="L93" s="54" t="s">
        <v>321</v>
      </c>
      <c r="M93" t="s">
        <v>292</v>
      </c>
    </row>
    <row r="94" spans="1:13" ht="12.75">
      <c r="A94" s="43">
        <v>2014</v>
      </c>
      <c r="B94" s="45" t="s">
        <v>320</v>
      </c>
      <c r="C94" s="43">
        <v>1</v>
      </c>
      <c r="D94" s="46" t="str">
        <f>JLY!A101</f>
        <v>195</v>
      </c>
      <c r="E94" s="52">
        <f>ROUND(JLY!E101,2)</f>
        <v>0</v>
      </c>
      <c r="F94" s="44">
        <f>JLY!G101</f>
        <v>0.65</v>
      </c>
      <c r="G94" s="52">
        <f>ROUND(JLY!I101,2)</f>
        <v>0</v>
      </c>
      <c r="H94" s="52">
        <f>ROUND(JLY!K101,2)</f>
        <v>0</v>
      </c>
      <c r="I94" s="44">
        <f>JLY!M101</f>
        <v>0.34437500000000004</v>
      </c>
      <c r="J94" s="52">
        <f>ROUND(JLY!O101,2)</f>
        <v>0</v>
      </c>
      <c r="K94" s="52">
        <f>ROUND(JLY!Q101,2)</f>
        <v>0</v>
      </c>
      <c r="L94" s="54" t="s">
        <v>321</v>
      </c>
      <c r="M94" t="s">
        <v>292</v>
      </c>
    </row>
    <row r="95" spans="1:13" ht="12.75">
      <c r="A95" s="43">
        <v>2014</v>
      </c>
      <c r="B95" s="45" t="s">
        <v>320</v>
      </c>
      <c r="C95" s="43">
        <v>1</v>
      </c>
      <c r="D95" s="46" t="str">
        <f>JLY!A102</f>
        <v>197</v>
      </c>
      <c r="E95" s="52">
        <f>ROUND(JLY!E102,2)</f>
        <v>0</v>
      </c>
      <c r="F95" s="44">
        <f>JLY!G102</f>
        <v>0.65</v>
      </c>
      <c r="G95" s="52">
        <f>ROUND(JLY!I102,2)</f>
        <v>0</v>
      </c>
      <c r="H95" s="52">
        <f>ROUND(JLY!K102,2)</f>
        <v>0</v>
      </c>
      <c r="I95" s="44">
        <f>JLY!M102</f>
        <v>0.33849999999999997</v>
      </c>
      <c r="J95" s="52">
        <f>ROUND(JLY!O102,2)</f>
        <v>0</v>
      </c>
      <c r="K95" s="52">
        <f>ROUND(JLY!Q102,2)</f>
        <v>0</v>
      </c>
      <c r="L95" s="54" t="s">
        <v>321</v>
      </c>
      <c r="M95" t="s">
        <v>292</v>
      </c>
    </row>
    <row r="96" spans="1:13" ht="12.75">
      <c r="A96" s="43">
        <v>2014</v>
      </c>
      <c r="B96" s="45" t="s">
        <v>320</v>
      </c>
      <c r="C96" s="43">
        <v>1</v>
      </c>
      <c r="D96" s="46" t="str">
        <f>JLY!A103</f>
        <v>199</v>
      </c>
      <c r="E96" s="52">
        <f>ROUND(JLY!E103,2)</f>
        <v>0</v>
      </c>
      <c r="F96" s="44">
        <f>JLY!G103</f>
        <v>0.65</v>
      </c>
      <c r="G96" s="52">
        <f>ROUND(JLY!I103,2)</f>
        <v>0</v>
      </c>
      <c r="H96" s="52">
        <f>ROUND(JLY!K103,2)</f>
        <v>0</v>
      </c>
      <c r="I96" s="44">
        <f>JLY!M103</f>
        <v>0.486</v>
      </c>
      <c r="J96" s="52">
        <f>ROUND(JLY!O103,2)</f>
        <v>0</v>
      </c>
      <c r="K96" s="52">
        <f>ROUND(JLY!Q103,2)</f>
        <v>0</v>
      </c>
      <c r="L96" s="54" t="s">
        <v>321</v>
      </c>
      <c r="M96" t="s">
        <v>292</v>
      </c>
    </row>
    <row r="97" spans="1:13" ht="12.75">
      <c r="A97" s="43">
        <v>2014</v>
      </c>
      <c r="B97" s="45" t="s">
        <v>320</v>
      </c>
      <c r="C97" s="43">
        <v>1</v>
      </c>
      <c r="D97" s="46" t="str">
        <f>JLY!A104</f>
        <v>510</v>
      </c>
      <c r="E97" s="52">
        <f>ROUND(JLY!E104,2)</f>
        <v>0</v>
      </c>
      <c r="F97" s="44">
        <f>JLY!G104</f>
        <v>0.65</v>
      </c>
      <c r="G97" s="52">
        <f>ROUND(JLY!I104,2)</f>
        <v>0</v>
      </c>
      <c r="H97" s="52">
        <f>ROUND(JLY!K104,2)</f>
        <v>0</v>
      </c>
      <c r="I97" s="44">
        <f>JLY!M104</f>
        <v>0.663625</v>
      </c>
      <c r="J97" s="52">
        <f>ROUND(JLY!O104,2)</f>
        <v>0</v>
      </c>
      <c r="K97" s="52">
        <f>ROUND(JLY!Q104,2)</f>
        <v>0</v>
      </c>
      <c r="L97" s="54" t="s">
        <v>321</v>
      </c>
      <c r="M97" t="s">
        <v>292</v>
      </c>
    </row>
    <row r="98" spans="1:13" ht="12.75">
      <c r="A98" s="43">
        <v>2014</v>
      </c>
      <c r="B98" s="45" t="s">
        <v>320</v>
      </c>
      <c r="C98" s="43">
        <v>1</v>
      </c>
      <c r="D98" s="46" t="str">
        <f>JLY!A105</f>
        <v>520</v>
      </c>
      <c r="E98" s="52">
        <f>ROUND(JLY!E105,2)</f>
        <v>0</v>
      </c>
      <c r="F98" s="44">
        <f>JLY!G105</f>
        <v>0.65</v>
      </c>
      <c r="G98" s="52">
        <f>ROUND(JLY!I105,2)</f>
        <v>0</v>
      </c>
      <c r="H98" s="52">
        <f>ROUND(JLY!K105,2)</f>
        <v>0</v>
      </c>
      <c r="I98" s="44">
        <f>JLY!M105</f>
        <v>0.31837499999999996</v>
      </c>
      <c r="J98" s="52">
        <f>ROUND(JLY!O105,2)</f>
        <v>0</v>
      </c>
      <c r="K98" s="52">
        <f>ROUND(JLY!Q105,2)</f>
        <v>0</v>
      </c>
      <c r="L98" s="54" t="s">
        <v>321</v>
      </c>
      <c r="M98" t="s">
        <v>292</v>
      </c>
    </row>
    <row r="99" spans="1:13" ht="12.75">
      <c r="A99" s="43">
        <v>2014</v>
      </c>
      <c r="B99" s="45" t="s">
        <v>320</v>
      </c>
      <c r="C99" s="43">
        <v>1</v>
      </c>
      <c r="D99" s="46" t="str">
        <f>JLY!A106</f>
        <v>530</v>
      </c>
      <c r="E99" s="52">
        <f>ROUND(JLY!E106,2)</f>
        <v>0</v>
      </c>
      <c r="F99" s="44">
        <f>JLY!G106</f>
        <v>0.65</v>
      </c>
      <c r="G99" s="52">
        <f>ROUND(JLY!I106,2)</f>
        <v>0</v>
      </c>
      <c r="H99" s="52">
        <f>ROUND(JLY!K106,2)</f>
        <v>0</v>
      </c>
      <c r="I99" s="44">
        <f>JLY!M106</f>
        <v>0.29112499999999997</v>
      </c>
      <c r="J99" s="52">
        <f>ROUND(JLY!O106,2)</f>
        <v>0</v>
      </c>
      <c r="K99" s="52">
        <f>ROUND(JLY!Q106,2)</f>
        <v>0</v>
      </c>
      <c r="L99" s="54" t="s">
        <v>321</v>
      </c>
      <c r="M99" t="s">
        <v>292</v>
      </c>
    </row>
    <row r="100" spans="1:13" ht="12.75">
      <c r="A100" s="43">
        <v>2014</v>
      </c>
      <c r="B100" s="45" t="s">
        <v>320</v>
      </c>
      <c r="C100" s="43">
        <v>1</v>
      </c>
      <c r="D100" s="46" t="str">
        <f>JLY!A107</f>
        <v>540</v>
      </c>
      <c r="E100" s="52">
        <f>ROUND(JLY!E107,2)</f>
        <v>0</v>
      </c>
      <c r="F100" s="44">
        <f>JLY!G107</f>
        <v>0.65</v>
      </c>
      <c r="G100" s="52">
        <f>ROUND(JLY!I107,2)</f>
        <v>0</v>
      </c>
      <c r="H100" s="52">
        <f>ROUND(JLY!K107,2)</f>
        <v>0</v>
      </c>
      <c r="I100" s="44">
        <f>JLY!M107</f>
        <v>0.3835</v>
      </c>
      <c r="J100" s="52">
        <f>ROUND(JLY!O107,2)</f>
        <v>0</v>
      </c>
      <c r="K100" s="52">
        <f>ROUND(JLY!Q107,2)</f>
        <v>0</v>
      </c>
      <c r="L100" s="54" t="s">
        <v>321</v>
      </c>
      <c r="M100" t="s">
        <v>292</v>
      </c>
    </row>
    <row r="101" spans="1:13" ht="12.75">
      <c r="A101" s="43">
        <v>2014</v>
      </c>
      <c r="B101" s="45" t="s">
        <v>320</v>
      </c>
      <c r="C101" s="43">
        <v>1</v>
      </c>
      <c r="D101" s="46" t="str">
        <f>JLY!A108</f>
        <v>550</v>
      </c>
      <c r="E101" s="52">
        <f>ROUND(JLY!E108,2)</f>
        <v>0</v>
      </c>
      <c r="F101" s="44">
        <f>JLY!G108</f>
        <v>0.65</v>
      </c>
      <c r="G101" s="52">
        <f>ROUND(JLY!I108,2)</f>
        <v>0</v>
      </c>
      <c r="H101" s="52">
        <f>ROUND(JLY!K108,2)</f>
        <v>0</v>
      </c>
      <c r="I101" s="44">
        <f>JLY!M108</f>
        <v>0.464375</v>
      </c>
      <c r="J101" s="52">
        <f>ROUND(JLY!O108,2)</f>
        <v>0</v>
      </c>
      <c r="K101" s="52">
        <f>ROUND(JLY!Q108,2)</f>
        <v>0</v>
      </c>
      <c r="L101" s="54" t="s">
        <v>321</v>
      </c>
      <c r="M101" t="s">
        <v>292</v>
      </c>
    </row>
    <row r="102" spans="1:13" ht="12.75">
      <c r="A102" s="43">
        <v>2014</v>
      </c>
      <c r="B102" s="45" t="s">
        <v>320</v>
      </c>
      <c r="C102" s="43">
        <v>1</v>
      </c>
      <c r="D102" s="46" t="str">
        <f>JLY!A109</f>
        <v>570</v>
      </c>
      <c r="E102" s="52">
        <f>ROUND(JLY!E109,2)</f>
        <v>0</v>
      </c>
      <c r="F102" s="44">
        <f>JLY!G109</f>
        <v>0.65</v>
      </c>
      <c r="G102" s="52">
        <f>ROUND(JLY!I109,2)</f>
        <v>0</v>
      </c>
      <c r="H102" s="52">
        <f>ROUND(JLY!K109,2)</f>
        <v>0</v>
      </c>
      <c r="I102" s="44">
        <f>JLY!M109</f>
        <v>0.503375</v>
      </c>
      <c r="J102" s="52">
        <f>ROUND(JLY!O109,2)</f>
        <v>0</v>
      </c>
      <c r="K102" s="52">
        <f>ROUND(JLY!Q109,2)</f>
        <v>0</v>
      </c>
      <c r="L102" s="54" t="s">
        <v>321</v>
      </c>
      <c r="M102" t="s">
        <v>292</v>
      </c>
    </row>
    <row r="103" spans="1:13" ht="12.75">
      <c r="A103" s="43">
        <v>2014</v>
      </c>
      <c r="B103" s="45" t="s">
        <v>320</v>
      </c>
      <c r="C103" s="43">
        <v>1</v>
      </c>
      <c r="D103" s="46" t="str">
        <f>JLY!A110</f>
        <v>580</v>
      </c>
      <c r="E103" s="52">
        <f>ROUND(JLY!E110,2)</f>
        <v>0</v>
      </c>
      <c r="F103" s="44">
        <f>JLY!G110</f>
        <v>0.65</v>
      </c>
      <c r="G103" s="52">
        <f>ROUND(JLY!I110,2)</f>
        <v>0</v>
      </c>
      <c r="H103" s="52">
        <f>ROUND(JLY!K110,2)</f>
        <v>0</v>
      </c>
      <c r="I103" s="44">
        <f>JLY!M110</f>
        <v>0.312</v>
      </c>
      <c r="J103" s="52">
        <f>ROUND(JLY!O110,2)</f>
        <v>0</v>
      </c>
      <c r="K103" s="52">
        <f>ROUND(JLY!Q110,2)</f>
        <v>0</v>
      </c>
      <c r="L103" s="54" t="s">
        <v>321</v>
      </c>
      <c r="M103" t="s">
        <v>292</v>
      </c>
    </row>
    <row r="104" spans="1:13" ht="12.75">
      <c r="A104" s="43">
        <v>2014</v>
      </c>
      <c r="B104" s="45" t="s">
        <v>320</v>
      </c>
      <c r="C104" s="43">
        <v>1</v>
      </c>
      <c r="D104" s="46" t="str">
        <f>JLY!A111</f>
        <v>590</v>
      </c>
      <c r="E104" s="52">
        <f>ROUND(JLY!E111,2)</f>
        <v>0</v>
      </c>
      <c r="F104" s="44">
        <f>JLY!G111</f>
        <v>0.65</v>
      </c>
      <c r="G104" s="52">
        <f>ROUND(JLY!I111,2)</f>
        <v>0</v>
      </c>
      <c r="H104" s="52">
        <f>ROUND(JLY!K111,2)</f>
        <v>0</v>
      </c>
      <c r="I104" s="44">
        <f>JLY!M111</f>
        <v>0.277875</v>
      </c>
      <c r="J104" s="52">
        <f>ROUND(JLY!O111,2)</f>
        <v>0</v>
      </c>
      <c r="K104" s="52">
        <f>ROUND(JLY!Q111,2)</f>
        <v>0</v>
      </c>
      <c r="L104" s="54" t="s">
        <v>321</v>
      </c>
      <c r="M104" t="s">
        <v>292</v>
      </c>
    </row>
    <row r="105" spans="1:13" ht="12.75">
      <c r="A105" s="43">
        <v>2014</v>
      </c>
      <c r="B105" s="45" t="s">
        <v>320</v>
      </c>
      <c r="C105" s="43">
        <v>1</v>
      </c>
      <c r="D105" s="46" t="str">
        <f>JLY!A112</f>
        <v>620</v>
      </c>
      <c r="E105" s="52">
        <f>ROUND(JLY!E112,2)</f>
        <v>0</v>
      </c>
      <c r="F105" s="44">
        <f>JLY!G112</f>
        <v>0.65</v>
      </c>
      <c r="G105" s="52">
        <f>ROUND(JLY!I112,2)</f>
        <v>0</v>
      </c>
      <c r="H105" s="52">
        <f>ROUND(JLY!K112,2)</f>
        <v>0</v>
      </c>
      <c r="I105" s="44">
        <f>JLY!M112</f>
        <v>0.46375</v>
      </c>
      <c r="J105" s="52">
        <f>ROUND(JLY!O112,2)</f>
        <v>0</v>
      </c>
      <c r="K105" s="52">
        <f>ROUND(JLY!Q112,2)</f>
        <v>0</v>
      </c>
      <c r="L105" s="54" t="s">
        <v>321</v>
      </c>
      <c r="M105" t="s">
        <v>292</v>
      </c>
    </row>
    <row r="106" spans="1:13" ht="12.75">
      <c r="A106" s="43">
        <v>2014</v>
      </c>
      <c r="B106" s="45" t="s">
        <v>320</v>
      </c>
      <c r="C106" s="43">
        <v>1</v>
      </c>
      <c r="D106" s="46" t="str">
        <f>JLY!A113</f>
        <v>630</v>
      </c>
      <c r="E106" s="52">
        <f>ROUND(JLY!E113,2)</f>
        <v>0</v>
      </c>
      <c r="F106" s="44">
        <f>JLY!G113</f>
        <v>0.65</v>
      </c>
      <c r="G106" s="52">
        <f>ROUND(JLY!I113,2)</f>
        <v>0</v>
      </c>
      <c r="H106" s="52">
        <f>ROUND(JLY!K113,2)</f>
        <v>0</v>
      </c>
      <c r="I106" s="44">
        <f>JLY!M113</f>
        <v>0.43012500000000004</v>
      </c>
      <c r="J106" s="52">
        <f>ROUND(JLY!O113,2)</f>
        <v>0</v>
      </c>
      <c r="K106" s="52">
        <f>ROUND(JLY!Q113,2)</f>
        <v>0</v>
      </c>
      <c r="L106" s="54" t="s">
        <v>321</v>
      </c>
      <c r="M106" t="s">
        <v>292</v>
      </c>
    </row>
    <row r="107" spans="1:13" ht="12.75">
      <c r="A107" s="43">
        <v>2014</v>
      </c>
      <c r="B107" s="45" t="s">
        <v>320</v>
      </c>
      <c r="C107" s="43">
        <v>1</v>
      </c>
      <c r="D107" s="46" t="str">
        <f>JLY!A114</f>
        <v>640</v>
      </c>
      <c r="E107" s="52">
        <f>ROUND(JLY!E114,2)</f>
        <v>0</v>
      </c>
      <c r="F107" s="44">
        <f>JLY!G114</f>
        <v>0.65</v>
      </c>
      <c r="G107" s="52">
        <f>ROUND(JLY!I114,2)</f>
        <v>0</v>
      </c>
      <c r="H107" s="52">
        <f>ROUND(JLY!K114,2)</f>
        <v>0</v>
      </c>
      <c r="I107" s="44">
        <f>JLY!M114</f>
        <v>0.39325</v>
      </c>
      <c r="J107" s="52">
        <f>ROUND(JLY!O114,2)</f>
        <v>0</v>
      </c>
      <c r="K107" s="52">
        <f>ROUND(JLY!Q114,2)</f>
        <v>0</v>
      </c>
      <c r="L107" s="54" t="s">
        <v>321</v>
      </c>
      <c r="M107" t="s">
        <v>292</v>
      </c>
    </row>
    <row r="108" spans="1:13" ht="12.75">
      <c r="A108" s="43">
        <v>2014</v>
      </c>
      <c r="B108" s="45" t="s">
        <v>320</v>
      </c>
      <c r="C108" s="43">
        <v>1</v>
      </c>
      <c r="D108" s="46" t="str">
        <f>JLY!A115</f>
        <v>650</v>
      </c>
      <c r="E108" s="52">
        <f>ROUND(JLY!E115,2)</f>
        <v>0</v>
      </c>
      <c r="F108" s="44">
        <f>JLY!G115</f>
        <v>0.65</v>
      </c>
      <c r="G108" s="52">
        <f>ROUND(JLY!I115,2)</f>
        <v>0</v>
      </c>
      <c r="H108" s="52">
        <f>ROUND(JLY!K115,2)</f>
        <v>0</v>
      </c>
      <c r="I108" s="44">
        <f>JLY!M115</f>
        <v>0.402875</v>
      </c>
      <c r="J108" s="52">
        <f>ROUND(JLY!O115,2)</f>
        <v>0</v>
      </c>
      <c r="K108" s="52">
        <f>ROUND(JLY!Q115,2)</f>
        <v>0</v>
      </c>
      <c r="L108" s="54" t="s">
        <v>321</v>
      </c>
      <c r="M108" t="s">
        <v>292</v>
      </c>
    </row>
    <row r="109" spans="1:13" ht="12.75">
      <c r="A109" s="43">
        <v>2014</v>
      </c>
      <c r="B109" s="45" t="s">
        <v>320</v>
      </c>
      <c r="C109" s="43">
        <v>1</v>
      </c>
      <c r="D109" s="46" t="str">
        <f>JLY!A116</f>
        <v>660</v>
      </c>
      <c r="E109" s="52">
        <f>ROUND(JLY!E116,2)</f>
        <v>0</v>
      </c>
      <c r="F109" s="44">
        <f>JLY!G116</f>
        <v>0.65</v>
      </c>
      <c r="G109" s="52">
        <f>ROUND(JLY!I116,2)</f>
        <v>0</v>
      </c>
      <c r="H109" s="52">
        <f>ROUND(JLY!K116,2)</f>
        <v>0</v>
      </c>
      <c r="I109" s="44">
        <f>JLY!M116</f>
        <v>0.47600000000000003</v>
      </c>
      <c r="J109" s="52">
        <f>ROUND(JLY!O116,2)</f>
        <v>0</v>
      </c>
      <c r="K109" s="52">
        <f>ROUND(JLY!Q116,2)</f>
        <v>0</v>
      </c>
      <c r="L109" s="54" t="s">
        <v>321</v>
      </c>
      <c r="M109" t="s">
        <v>292</v>
      </c>
    </row>
    <row r="110" spans="1:13" ht="12.75">
      <c r="A110" s="43">
        <v>2014</v>
      </c>
      <c r="B110" s="45" t="s">
        <v>320</v>
      </c>
      <c r="C110" s="43">
        <v>1</v>
      </c>
      <c r="D110" s="46" t="str">
        <f>JLY!A117</f>
        <v>670</v>
      </c>
      <c r="E110" s="52">
        <f>ROUND(JLY!E117,2)</f>
        <v>0</v>
      </c>
      <c r="F110" s="44">
        <f>JLY!G117</f>
        <v>0.65</v>
      </c>
      <c r="G110" s="52">
        <f>ROUND(JLY!I117,2)</f>
        <v>0</v>
      </c>
      <c r="H110" s="52">
        <f>ROUND(JLY!K117,2)</f>
        <v>0</v>
      </c>
      <c r="I110" s="44">
        <f>JLY!M117</f>
        <v>0.333375</v>
      </c>
      <c r="J110" s="52">
        <f>ROUND(JLY!O117,2)</f>
        <v>0</v>
      </c>
      <c r="K110" s="52">
        <f>ROUND(JLY!Q117,2)</f>
        <v>0</v>
      </c>
      <c r="L110" s="54" t="s">
        <v>321</v>
      </c>
      <c r="M110" t="s">
        <v>292</v>
      </c>
    </row>
    <row r="111" spans="1:13" ht="12.75">
      <c r="A111" s="43">
        <v>2014</v>
      </c>
      <c r="B111" s="45" t="s">
        <v>320</v>
      </c>
      <c r="C111" s="43">
        <v>1</v>
      </c>
      <c r="D111" s="46" t="str">
        <f>JLY!A118</f>
        <v>678</v>
      </c>
      <c r="E111" s="52">
        <f>ROUND(JLY!E118,2)</f>
        <v>0</v>
      </c>
      <c r="F111" s="44">
        <f>JLY!G118</f>
        <v>0.65</v>
      </c>
      <c r="G111" s="52">
        <f>ROUND(JLY!I118,2)</f>
        <v>0</v>
      </c>
      <c r="H111" s="52">
        <f>ROUND(JLY!K118,2)</f>
        <v>0</v>
      </c>
      <c r="I111" s="44">
        <f>JLY!M118</f>
        <v>0.41275</v>
      </c>
      <c r="J111" s="52">
        <f>ROUND(JLY!O118,2)</f>
        <v>0</v>
      </c>
      <c r="K111" s="52">
        <f>ROUND(JLY!Q118,2)</f>
        <v>0</v>
      </c>
      <c r="L111" s="54" t="s">
        <v>321</v>
      </c>
      <c r="M111" t="s">
        <v>292</v>
      </c>
    </row>
    <row r="112" spans="1:13" ht="12.75">
      <c r="A112" s="43">
        <v>2014</v>
      </c>
      <c r="B112" s="45" t="s">
        <v>320</v>
      </c>
      <c r="C112" s="43">
        <v>1</v>
      </c>
      <c r="D112" s="46" t="str">
        <f>JLY!A119</f>
        <v>680</v>
      </c>
      <c r="E112" s="52">
        <f>ROUND(JLY!E119,2)</f>
        <v>0</v>
      </c>
      <c r="F112" s="44">
        <f>JLY!G119</f>
        <v>0.65</v>
      </c>
      <c r="G112" s="52">
        <f>ROUND(JLY!I119,2)</f>
        <v>0</v>
      </c>
      <c r="H112" s="52">
        <f>ROUND(JLY!K119,2)</f>
        <v>0</v>
      </c>
      <c r="I112" s="44">
        <f>JLY!M119</f>
        <v>0.342</v>
      </c>
      <c r="J112" s="52">
        <f>ROUND(JLY!O119,2)</f>
        <v>0</v>
      </c>
      <c r="K112" s="52">
        <f>ROUND(JLY!Q119,2)</f>
        <v>0</v>
      </c>
      <c r="L112" s="54" t="s">
        <v>321</v>
      </c>
      <c r="M112" t="s">
        <v>292</v>
      </c>
    </row>
    <row r="113" spans="1:13" ht="12.75">
      <c r="A113" s="43">
        <v>2014</v>
      </c>
      <c r="B113" s="45" t="s">
        <v>320</v>
      </c>
      <c r="C113" s="43">
        <v>1</v>
      </c>
      <c r="D113" s="46" t="str">
        <f>JLY!A120</f>
        <v>683</v>
      </c>
      <c r="E113" s="52">
        <f>ROUND(JLY!E120,2)</f>
        <v>0</v>
      </c>
      <c r="F113" s="44">
        <f>JLY!G120</f>
        <v>0.65</v>
      </c>
      <c r="G113" s="52">
        <f>ROUND(JLY!I120,2)</f>
        <v>0</v>
      </c>
      <c r="H113" s="52">
        <f>ROUND(JLY!K120,2)</f>
        <v>0</v>
      </c>
      <c r="I113" s="44">
        <f>JLY!M120</f>
        <v>0.521</v>
      </c>
      <c r="J113" s="52">
        <f>ROUND(JLY!O120,2)</f>
        <v>0</v>
      </c>
      <c r="K113" s="52">
        <f>ROUND(JLY!Q120,2)</f>
        <v>0</v>
      </c>
      <c r="L113" s="54" t="s">
        <v>321</v>
      </c>
      <c r="M113" t="s">
        <v>292</v>
      </c>
    </row>
    <row r="114" spans="1:13" ht="12.75">
      <c r="A114" s="43">
        <v>2014</v>
      </c>
      <c r="B114" s="45" t="s">
        <v>320</v>
      </c>
      <c r="C114" s="43">
        <v>1</v>
      </c>
      <c r="D114" s="46" t="str">
        <f>JLY!A121</f>
        <v>685</v>
      </c>
      <c r="E114" s="52">
        <f>ROUND(JLY!E121,2)</f>
        <v>0</v>
      </c>
      <c r="F114" s="44">
        <f>JLY!G121</f>
        <v>0.65</v>
      </c>
      <c r="G114" s="52">
        <f>ROUND(JLY!I121,2)</f>
        <v>0</v>
      </c>
      <c r="H114" s="52">
        <f>ROUND(JLY!K121,2)</f>
        <v>0</v>
      </c>
      <c r="I114" s="44">
        <f>JLY!M121</f>
        <v>0.534125</v>
      </c>
      <c r="J114" s="52">
        <f>ROUND(JLY!O121,2)</f>
        <v>0</v>
      </c>
      <c r="K114" s="52">
        <f>ROUND(JLY!Q121,2)</f>
        <v>0</v>
      </c>
      <c r="L114" s="54" t="s">
        <v>321</v>
      </c>
      <c r="M114" t="s">
        <v>292</v>
      </c>
    </row>
    <row r="115" spans="1:13" ht="12.75">
      <c r="A115" s="43">
        <v>2014</v>
      </c>
      <c r="B115" s="45" t="s">
        <v>320</v>
      </c>
      <c r="C115" s="43">
        <v>1</v>
      </c>
      <c r="D115" s="46" t="str">
        <f>JLY!A122</f>
        <v>690</v>
      </c>
      <c r="E115" s="52">
        <f>ROUND(JLY!E122,2)</f>
        <v>0</v>
      </c>
      <c r="F115" s="44">
        <f>JLY!G122</f>
        <v>0.65</v>
      </c>
      <c r="G115" s="52">
        <f>ROUND(JLY!I122,2)</f>
        <v>0</v>
      </c>
      <c r="H115" s="52">
        <f>ROUND(JLY!K122,2)</f>
        <v>0</v>
      </c>
      <c r="I115" s="44">
        <f>JLY!M122</f>
        <v>0.415125</v>
      </c>
      <c r="J115" s="52">
        <f>ROUND(JLY!O122,2)</f>
        <v>0</v>
      </c>
      <c r="K115" s="52">
        <f>ROUND(JLY!Q122,2)</f>
        <v>0</v>
      </c>
      <c r="L115" s="54" t="s">
        <v>321</v>
      </c>
      <c r="M115" t="s">
        <v>292</v>
      </c>
    </row>
    <row r="116" spans="1:13" ht="12.75">
      <c r="A116" s="43">
        <v>2014</v>
      </c>
      <c r="B116" s="45" t="s">
        <v>320</v>
      </c>
      <c r="C116" s="43">
        <v>1</v>
      </c>
      <c r="D116" s="46" t="str">
        <f>JLY!A123</f>
        <v>700</v>
      </c>
      <c r="E116" s="52">
        <f>ROUND(JLY!E123,2)</f>
        <v>0</v>
      </c>
      <c r="F116" s="44">
        <f>JLY!G123</f>
        <v>0.65</v>
      </c>
      <c r="G116" s="52">
        <f>ROUND(JLY!I123,2)</f>
        <v>0</v>
      </c>
      <c r="H116" s="52">
        <f>ROUND(JLY!K123,2)</f>
        <v>0</v>
      </c>
      <c r="I116" s="44">
        <f>JLY!M123</f>
        <v>0.34662499999999996</v>
      </c>
      <c r="J116" s="52">
        <f>ROUND(JLY!O123,2)</f>
        <v>0</v>
      </c>
      <c r="K116" s="52">
        <f>ROUND(JLY!Q123,2)</f>
        <v>0</v>
      </c>
      <c r="L116" s="54" t="s">
        <v>321</v>
      </c>
      <c r="M116" t="s">
        <v>292</v>
      </c>
    </row>
    <row r="117" spans="1:13" ht="12.75">
      <c r="A117" s="43">
        <v>2014</v>
      </c>
      <c r="B117" s="45" t="s">
        <v>320</v>
      </c>
      <c r="C117" s="43">
        <v>1</v>
      </c>
      <c r="D117" s="46" t="str">
        <f>JLY!A124</f>
        <v>710</v>
      </c>
      <c r="E117" s="52">
        <f>ROUND(JLY!E124,2)</f>
        <v>0</v>
      </c>
      <c r="F117" s="44">
        <f>JLY!G124</f>
        <v>0.65</v>
      </c>
      <c r="G117" s="52">
        <f>ROUND(JLY!I124,2)</f>
        <v>0</v>
      </c>
      <c r="H117" s="52">
        <f>ROUND(JLY!K124,2)</f>
        <v>0</v>
      </c>
      <c r="I117" s="44">
        <f>JLY!M124</f>
        <v>0.306875</v>
      </c>
      <c r="J117" s="52">
        <f>ROUND(JLY!O124,2)</f>
        <v>0</v>
      </c>
      <c r="K117" s="52">
        <f>ROUND(JLY!Q124,2)</f>
        <v>0</v>
      </c>
      <c r="L117" s="54" t="s">
        <v>321</v>
      </c>
      <c r="M117" t="s">
        <v>292</v>
      </c>
    </row>
    <row r="118" spans="1:13" ht="12.75">
      <c r="A118" s="43">
        <v>2014</v>
      </c>
      <c r="B118" s="45" t="s">
        <v>320</v>
      </c>
      <c r="C118" s="43">
        <v>1</v>
      </c>
      <c r="D118" s="46" t="str">
        <f>JLY!A125</f>
        <v>720</v>
      </c>
      <c r="E118" s="52">
        <f>ROUND(JLY!E125,2)</f>
        <v>0</v>
      </c>
      <c r="F118" s="44">
        <f>JLY!G125</f>
        <v>0.65</v>
      </c>
      <c r="G118" s="52">
        <f>ROUND(JLY!I125,2)</f>
        <v>0</v>
      </c>
      <c r="H118" s="52">
        <f>ROUND(JLY!K125,2)</f>
        <v>0</v>
      </c>
      <c r="I118" s="44">
        <f>JLY!M125</f>
        <v>0.40675000000000006</v>
      </c>
      <c r="J118" s="52">
        <f>ROUND(JLY!O125,2)</f>
        <v>0</v>
      </c>
      <c r="K118" s="52">
        <f>ROUND(JLY!Q125,2)</f>
        <v>0</v>
      </c>
      <c r="L118" s="54" t="s">
        <v>321</v>
      </c>
      <c r="M118" t="s">
        <v>292</v>
      </c>
    </row>
    <row r="119" spans="1:13" ht="12.75">
      <c r="A119" s="43">
        <v>2014</v>
      </c>
      <c r="B119" s="45" t="s">
        <v>320</v>
      </c>
      <c r="C119" s="43">
        <v>1</v>
      </c>
      <c r="D119" s="46" t="str">
        <f>JLY!A126</f>
        <v>730</v>
      </c>
      <c r="E119" s="52">
        <f>ROUND(JLY!E126,2)</f>
        <v>0</v>
      </c>
      <c r="F119" s="44">
        <f>JLY!G126</f>
        <v>0.65</v>
      </c>
      <c r="G119" s="52">
        <f>ROUND(JLY!I126,2)</f>
        <v>0</v>
      </c>
      <c r="H119" s="52">
        <f>ROUND(JLY!K126,2)</f>
        <v>0</v>
      </c>
      <c r="I119" s="44">
        <f>JLY!M126</f>
        <v>0.44187499999999996</v>
      </c>
      <c r="J119" s="52">
        <f>ROUND(JLY!O126,2)</f>
        <v>0</v>
      </c>
      <c r="K119" s="52">
        <f>ROUND(JLY!Q126,2)</f>
        <v>0</v>
      </c>
      <c r="L119" s="54" t="s">
        <v>321</v>
      </c>
      <c r="M119" t="s">
        <v>292</v>
      </c>
    </row>
    <row r="120" spans="1:13" ht="12.75">
      <c r="A120" s="43">
        <v>2014</v>
      </c>
      <c r="B120" s="45" t="s">
        <v>320</v>
      </c>
      <c r="C120" s="43">
        <v>1</v>
      </c>
      <c r="D120" s="46" t="str">
        <f>JLY!A127</f>
        <v>735</v>
      </c>
      <c r="E120" s="52">
        <f>ROUND(JLY!E127,2)</f>
        <v>0</v>
      </c>
      <c r="F120" s="44">
        <f>JLY!G127</f>
        <v>0.65</v>
      </c>
      <c r="G120" s="52">
        <f>ROUND(JLY!I127,2)</f>
        <v>0</v>
      </c>
      <c r="H120" s="52">
        <f>ROUND(JLY!K127,2)</f>
        <v>0</v>
      </c>
      <c r="I120" s="44">
        <f>JLY!M127</f>
        <v>0.348375</v>
      </c>
      <c r="J120" s="52">
        <f>ROUND(JLY!O127,2)</f>
        <v>0</v>
      </c>
      <c r="K120" s="52">
        <f>ROUND(JLY!Q127,2)</f>
        <v>0</v>
      </c>
      <c r="L120" s="54" t="s">
        <v>321</v>
      </c>
      <c r="M120" t="s">
        <v>292</v>
      </c>
    </row>
    <row r="121" spans="1:13" ht="12.75">
      <c r="A121" s="43">
        <v>2014</v>
      </c>
      <c r="B121" s="45" t="s">
        <v>320</v>
      </c>
      <c r="C121" s="43">
        <v>1</v>
      </c>
      <c r="D121" s="46" t="str">
        <f>JLY!A128</f>
        <v>740</v>
      </c>
      <c r="E121" s="52">
        <f>ROUND(JLY!E128,2)</f>
        <v>0</v>
      </c>
      <c r="F121" s="44">
        <f>JLY!G128</f>
        <v>0.65</v>
      </c>
      <c r="G121" s="52">
        <f>ROUND(JLY!I128,2)</f>
        <v>0</v>
      </c>
      <c r="H121" s="52">
        <f>ROUND(JLY!K128,2)</f>
        <v>0</v>
      </c>
      <c r="I121" s="44">
        <f>JLY!M128</f>
        <v>0.325625</v>
      </c>
      <c r="J121" s="52">
        <f>ROUND(JLY!O128,2)</f>
        <v>0</v>
      </c>
      <c r="K121" s="52">
        <f>ROUND(JLY!Q128,2)</f>
        <v>0</v>
      </c>
      <c r="L121" s="54" t="s">
        <v>321</v>
      </c>
      <c r="M121" t="s">
        <v>292</v>
      </c>
    </row>
    <row r="122" spans="1:13" ht="12.75">
      <c r="A122" s="43">
        <v>2014</v>
      </c>
      <c r="B122" s="45" t="s">
        <v>320</v>
      </c>
      <c r="C122" s="43">
        <v>1</v>
      </c>
      <c r="D122" s="46" t="str">
        <f>JLY!A129</f>
        <v>750</v>
      </c>
      <c r="E122" s="52">
        <f>ROUND(JLY!E129,2)</f>
        <v>0</v>
      </c>
      <c r="F122" s="44">
        <f>JLY!G129</f>
        <v>0.65</v>
      </c>
      <c r="G122" s="52">
        <f>ROUND(JLY!I129,2)</f>
        <v>0</v>
      </c>
      <c r="H122" s="52">
        <f>ROUND(JLY!K129,2)</f>
        <v>0</v>
      </c>
      <c r="I122" s="44">
        <f>JLY!M129</f>
        <v>0.25437499999999996</v>
      </c>
      <c r="J122" s="52">
        <f>ROUND(JLY!O129,2)</f>
        <v>0</v>
      </c>
      <c r="K122" s="52">
        <f>ROUND(JLY!Q129,2)</f>
        <v>0</v>
      </c>
      <c r="L122" s="54" t="s">
        <v>321</v>
      </c>
      <c r="M122" t="s">
        <v>292</v>
      </c>
    </row>
    <row r="123" spans="1:13" ht="12.75">
      <c r="A123" s="43">
        <v>2014</v>
      </c>
      <c r="B123" s="45" t="s">
        <v>320</v>
      </c>
      <c r="C123" s="43">
        <v>1</v>
      </c>
      <c r="D123" s="46" t="str">
        <f>JLY!A130</f>
        <v>760</v>
      </c>
      <c r="E123" s="52">
        <f>ROUND(JLY!E130,2)</f>
        <v>0</v>
      </c>
      <c r="F123" s="44">
        <f>JLY!G130</f>
        <v>0.65</v>
      </c>
      <c r="G123" s="52">
        <f>ROUND(JLY!I130,2)</f>
        <v>0</v>
      </c>
      <c r="H123" s="52">
        <f>ROUND(JLY!K130,2)</f>
        <v>0</v>
      </c>
      <c r="I123" s="44">
        <f>JLY!M130</f>
        <v>0.461375</v>
      </c>
      <c r="J123" s="52">
        <f>ROUND(JLY!O130,2)</f>
        <v>0</v>
      </c>
      <c r="K123" s="52">
        <f>ROUND(JLY!Q130,2)</f>
        <v>0</v>
      </c>
      <c r="L123" s="54" t="s">
        <v>321</v>
      </c>
      <c r="M123" t="s">
        <v>292</v>
      </c>
    </row>
    <row r="124" spans="1:13" ht="12.75">
      <c r="A124" s="43">
        <v>2014</v>
      </c>
      <c r="B124" s="45" t="s">
        <v>320</v>
      </c>
      <c r="C124" s="43">
        <v>1</v>
      </c>
      <c r="D124" s="46" t="str">
        <f>JLY!A131</f>
        <v>770</v>
      </c>
      <c r="E124" s="52">
        <f>ROUND(JLY!E131,2)</f>
        <v>0</v>
      </c>
      <c r="F124" s="44">
        <f>JLY!G131</f>
        <v>0.65</v>
      </c>
      <c r="G124" s="52">
        <f>ROUND(JLY!I131,2)</f>
        <v>0</v>
      </c>
      <c r="H124" s="52">
        <f>ROUND(JLY!K131,2)</f>
        <v>0</v>
      </c>
      <c r="I124" s="44">
        <f>JLY!M131</f>
        <v>0.38399999999999995</v>
      </c>
      <c r="J124" s="52">
        <f>ROUND(JLY!O131,2)</f>
        <v>0</v>
      </c>
      <c r="K124" s="52">
        <f>ROUND(JLY!Q131,2)</f>
        <v>0</v>
      </c>
      <c r="L124" s="54" t="s">
        <v>321</v>
      </c>
      <c r="M124" t="s">
        <v>292</v>
      </c>
    </row>
    <row r="125" spans="1:13" ht="12.75">
      <c r="A125" s="43">
        <v>2014</v>
      </c>
      <c r="B125" s="45" t="s">
        <v>320</v>
      </c>
      <c r="C125" s="43">
        <v>1</v>
      </c>
      <c r="D125" s="46" t="str">
        <f>JLY!A132</f>
        <v>775</v>
      </c>
      <c r="E125" s="52">
        <f>ROUND(JLY!E132,2)</f>
        <v>0</v>
      </c>
      <c r="F125" s="44">
        <f>JLY!G132</f>
        <v>0.65</v>
      </c>
      <c r="G125" s="52">
        <f>ROUND(JLY!I132,2)</f>
        <v>0</v>
      </c>
      <c r="H125" s="52">
        <f>ROUND(JLY!K132,2)</f>
        <v>0</v>
      </c>
      <c r="I125" s="44">
        <f>JLY!M132</f>
        <v>0.439125</v>
      </c>
      <c r="J125" s="52">
        <f>ROUND(JLY!O132,2)</f>
        <v>0</v>
      </c>
      <c r="K125" s="52">
        <f>ROUND(JLY!Q132,2)</f>
        <v>0</v>
      </c>
      <c r="L125" s="54" t="s">
        <v>321</v>
      </c>
      <c r="M125" t="s">
        <v>292</v>
      </c>
    </row>
    <row r="126" spans="1:13" ht="12.75">
      <c r="A126" s="43">
        <v>2014</v>
      </c>
      <c r="B126" s="45" t="s">
        <v>320</v>
      </c>
      <c r="C126" s="43">
        <v>1</v>
      </c>
      <c r="D126" s="46" t="str">
        <f>JLY!A133</f>
        <v>790</v>
      </c>
      <c r="E126" s="52">
        <f>ROUND(JLY!E133,2)</f>
        <v>0</v>
      </c>
      <c r="F126" s="44">
        <f>JLY!G133</f>
        <v>0.65</v>
      </c>
      <c r="G126" s="52">
        <f>ROUND(JLY!I133,2)</f>
        <v>0</v>
      </c>
      <c r="H126" s="52">
        <f>ROUND(JLY!K133,2)</f>
        <v>0</v>
      </c>
      <c r="I126" s="44">
        <f>JLY!M133</f>
        <v>0.337375</v>
      </c>
      <c r="J126" s="52">
        <f>ROUND(JLY!O133,2)</f>
        <v>0</v>
      </c>
      <c r="K126" s="52">
        <f>ROUND(JLY!Q133,2)</f>
        <v>0</v>
      </c>
      <c r="L126" s="54" t="s">
        <v>321</v>
      </c>
      <c r="M126" t="s">
        <v>292</v>
      </c>
    </row>
    <row r="127" spans="1:13" ht="12.75">
      <c r="A127" s="43">
        <v>2014</v>
      </c>
      <c r="B127" s="45" t="s">
        <v>320</v>
      </c>
      <c r="C127" s="43">
        <v>1</v>
      </c>
      <c r="D127" s="46" t="str">
        <f>JLY!A134</f>
        <v>800</v>
      </c>
      <c r="E127" s="52">
        <f>ROUND(JLY!E134,2)</f>
        <v>0</v>
      </c>
      <c r="F127" s="44">
        <f>JLY!G134</f>
        <v>0.65</v>
      </c>
      <c r="G127" s="52">
        <f>ROUND(JLY!I134,2)</f>
        <v>0</v>
      </c>
      <c r="H127" s="52">
        <f>ROUND(JLY!K134,2)</f>
        <v>0</v>
      </c>
      <c r="I127" s="44">
        <f>JLY!M134</f>
        <v>0.304</v>
      </c>
      <c r="J127" s="52">
        <f>ROUND(JLY!O134,2)</f>
        <v>0</v>
      </c>
      <c r="K127" s="52">
        <f>ROUND(JLY!Q134,2)</f>
        <v>0</v>
      </c>
      <c r="L127" s="54" t="s">
        <v>321</v>
      </c>
      <c r="M127" t="s">
        <v>292</v>
      </c>
    </row>
    <row r="128" spans="1:13" ht="12.75">
      <c r="A128" s="43">
        <v>2014</v>
      </c>
      <c r="B128" s="45" t="s">
        <v>320</v>
      </c>
      <c r="C128" s="43">
        <v>1</v>
      </c>
      <c r="D128" s="46" t="str">
        <f>JLY!A135</f>
        <v>810</v>
      </c>
      <c r="E128" s="52">
        <f>ROUND(JLY!E135,2)</f>
        <v>0</v>
      </c>
      <c r="F128" s="44">
        <f>JLY!G135</f>
        <v>0.65</v>
      </c>
      <c r="G128" s="52">
        <f>ROUND(JLY!I135,2)</f>
        <v>0</v>
      </c>
      <c r="H128" s="52">
        <f>ROUND(JLY!K135,2)</f>
        <v>0</v>
      </c>
      <c r="I128" s="44">
        <f>JLY!M135</f>
        <v>0.446125</v>
      </c>
      <c r="J128" s="52">
        <f>ROUND(JLY!O135,2)</f>
        <v>0</v>
      </c>
      <c r="K128" s="52">
        <f>ROUND(JLY!Q135,2)</f>
        <v>0</v>
      </c>
      <c r="L128" s="54" t="s">
        <v>321</v>
      </c>
      <c r="M128" t="s">
        <v>292</v>
      </c>
    </row>
    <row r="129" spans="1:13" ht="12.75">
      <c r="A129" s="43">
        <v>2014</v>
      </c>
      <c r="B129" s="45" t="s">
        <v>320</v>
      </c>
      <c r="C129" s="43">
        <v>1</v>
      </c>
      <c r="D129" s="46" t="str">
        <f>JLY!A136</f>
        <v>820</v>
      </c>
      <c r="E129" s="52">
        <f>ROUND(JLY!E136,2)</f>
        <v>0</v>
      </c>
      <c r="F129" s="44">
        <f>JLY!G136</f>
        <v>0.65</v>
      </c>
      <c r="G129" s="52">
        <f>ROUND(JLY!I136,2)</f>
        <v>0</v>
      </c>
      <c r="H129" s="52">
        <f>ROUND(JLY!K136,2)</f>
        <v>0</v>
      </c>
      <c r="I129" s="44">
        <f>JLY!M136</f>
        <v>0.480375</v>
      </c>
      <c r="J129" s="52">
        <f>ROUND(JLY!O136,2)</f>
        <v>0</v>
      </c>
      <c r="K129" s="52">
        <f>ROUND(JLY!Q136,2)</f>
        <v>0</v>
      </c>
      <c r="L129" s="54" t="s">
        <v>321</v>
      </c>
      <c r="M129" t="s">
        <v>292</v>
      </c>
    </row>
    <row r="130" spans="1:13" ht="12.75">
      <c r="A130" s="43">
        <v>2014</v>
      </c>
      <c r="B130" s="45" t="s">
        <v>320</v>
      </c>
      <c r="C130" s="43">
        <v>1</v>
      </c>
      <c r="D130" s="46" t="str">
        <f>JLY!A137</f>
        <v>830</v>
      </c>
      <c r="E130" s="52">
        <f>ROUND(JLY!E137,2)</f>
        <v>0</v>
      </c>
      <c r="F130" s="44">
        <f>JLY!G137</f>
        <v>0.65</v>
      </c>
      <c r="G130" s="52">
        <f>ROUND(JLY!I137,2)</f>
        <v>0</v>
      </c>
      <c r="H130" s="52">
        <f>ROUND(JLY!K137,2)</f>
        <v>0</v>
      </c>
      <c r="I130" s="44">
        <f>JLY!M137</f>
        <v>0.569125</v>
      </c>
      <c r="J130" s="52">
        <f>ROUND(JLY!O137,2)</f>
        <v>0</v>
      </c>
      <c r="K130" s="52">
        <f>ROUND(JLY!Q137,2)</f>
        <v>0</v>
      </c>
      <c r="L130" s="54" t="s">
        <v>321</v>
      </c>
      <c r="M130" t="s">
        <v>292</v>
      </c>
    </row>
    <row r="131" spans="1:13" ht="12.75">
      <c r="A131" s="43">
        <v>2014</v>
      </c>
      <c r="B131" s="45" t="s">
        <v>320</v>
      </c>
      <c r="C131" s="43">
        <v>1</v>
      </c>
      <c r="D131" s="46" t="str">
        <f>JLY!A138</f>
        <v>840</v>
      </c>
      <c r="E131" s="52">
        <f>ROUND(JLY!E138,2)</f>
        <v>0</v>
      </c>
      <c r="F131" s="44">
        <f>JLY!G138</f>
        <v>0.65</v>
      </c>
      <c r="G131" s="52">
        <f>ROUND(JLY!I138,2)</f>
        <v>0</v>
      </c>
      <c r="H131" s="52">
        <f>ROUND(JLY!K138,2)</f>
        <v>0</v>
      </c>
      <c r="I131" s="44">
        <f>JLY!M138</f>
        <v>0.573375</v>
      </c>
      <c r="J131" s="52">
        <f>ROUND(JLY!O138,2)</f>
        <v>0</v>
      </c>
      <c r="K131" s="52">
        <f>ROUND(JLY!Q138,2)</f>
        <v>0</v>
      </c>
      <c r="L131" s="54" t="s">
        <v>321</v>
      </c>
      <c r="M131" t="s">
        <v>292</v>
      </c>
    </row>
    <row r="132" spans="1:13" ht="12.75">
      <c r="A132" s="43"/>
      <c r="B132" s="45"/>
      <c r="C132" s="43"/>
      <c r="D132" s="47"/>
      <c r="E132" s="52"/>
      <c r="F132" s="44"/>
      <c r="G132" s="52"/>
      <c r="H132" s="52"/>
      <c r="I132" s="44"/>
      <c r="J132" s="52"/>
      <c r="K132" s="52"/>
      <c r="L132" s="48"/>
      <c r="M132" s="48"/>
    </row>
    <row r="133" spans="1:13" ht="12.75">
      <c r="A133" s="43"/>
      <c r="B133" s="45"/>
      <c r="C133" s="43"/>
      <c r="D133" s="47"/>
      <c r="E133" s="52"/>
      <c r="F133" s="44"/>
      <c r="G133" s="52"/>
      <c r="H133" s="52"/>
      <c r="I133" s="44"/>
      <c r="J133" s="52"/>
      <c r="K133" s="52"/>
      <c r="L133" s="48"/>
      <c r="M133" s="48"/>
    </row>
    <row r="134" spans="1:13" ht="12.75">
      <c r="A134" s="43"/>
      <c r="B134" s="45"/>
      <c r="C134" s="43"/>
      <c r="D134" s="47"/>
      <c r="E134" s="52"/>
      <c r="F134" s="44"/>
      <c r="G134" s="52"/>
      <c r="H134" s="52"/>
      <c r="I134" s="44"/>
      <c r="J134" s="52"/>
      <c r="K134" s="52"/>
      <c r="L134" s="48"/>
      <c r="M134" s="48"/>
    </row>
    <row r="135" spans="1:13" ht="12.75">
      <c r="A135" s="43"/>
      <c r="B135" s="45"/>
      <c r="C135" s="43"/>
      <c r="D135" s="47"/>
      <c r="E135" s="52"/>
      <c r="F135" s="44"/>
      <c r="G135" s="52"/>
      <c r="H135" s="52"/>
      <c r="I135" s="44"/>
      <c r="J135" s="52"/>
      <c r="K135" s="52"/>
      <c r="L135" s="48"/>
      <c r="M135" s="48"/>
    </row>
    <row r="136" spans="1:13" ht="12.75">
      <c r="A136" s="43"/>
      <c r="B136" s="45"/>
      <c r="C136" s="43"/>
      <c r="D136" s="47"/>
      <c r="E136" s="52"/>
      <c r="F136" s="44"/>
      <c r="G136" s="52"/>
      <c r="H136" s="52"/>
      <c r="I136" s="44"/>
      <c r="J136" s="52"/>
      <c r="K136" s="52"/>
      <c r="L136" s="48"/>
      <c r="M136" s="48"/>
    </row>
    <row r="137" spans="1:13" ht="12.75">
      <c r="A137" s="43"/>
      <c r="B137" s="45"/>
      <c r="C137" s="43"/>
      <c r="D137" s="47"/>
      <c r="E137" s="52"/>
      <c r="F137" s="44"/>
      <c r="G137" s="52"/>
      <c r="H137" s="52"/>
      <c r="I137" s="44"/>
      <c r="J137" s="52"/>
      <c r="K137" s="52"/>
      <c r="L137" s="48"/>
      <c r="M137" s="48"/>
    </row>
    <row r="138" spans="1:13" ht="12.75">
      <c r="A138" s="43"/>
      <c r="B138" s="45"/>
      <c r="C138" s="43"/>
      <c r="D138" s="47"/>
      <c r="E138" s="52"/>
      <c r="F138" s="44"/>
      <c r="G138" s="52"/>
      <c r="H138" s="52"/>
      <c r="I138" s="44"/>
      <c r="J138" s="52"/>
      <c r="K138" s="52"/>
      <c r="L138" s="48"/>
      <c r="M138" s="48"/>
    </row>
    <row r="139" spans="1:13" ht="12.75">
      <c r="A139" s="43"/>
      <c r="B139" s="45"/>
      <c r="C139" s="43"/>
      <c r="D139" s="47"/>
      <c r="E139" s="52"/>
      <c r="F139" s="44"/>
      <c r="G139" s="52"/>
      <c r="H139" s="52"/>
      <c r="I139" s="44"/>
      <c r="J139" s="52"/>
      <c r="K139" s="52"/>
      <c r="L139" s="48"/>
      <c r="M139" s="48"/>
    </row>
    <row r="140" spans="1:13" ht="12.75">
      <c r="A140" s="43"/>
      <c r="B140" s="45"/>
      <c r="C140" s="43"/>
      <c r="D140" s="47"/>
      <c r="E140" s="52"/>
      <c r="F140" s="44"/>
      <c r="G140" s="52"/>
      <c r="H140" s="52"/>
      <c r="I140" s="44"/>
      <c r="J140" s="52"/>
      <c r="K140" s="52"/>
      <c r="L140" s="48"/>
      <c r="M140" s="48"/>
    </row>
    <row r="141" spans="1:13" ht="12.75">
      <c r="A141" s="43"/>
      <c r="B141" s="45"/>
      <c r="C141" s="43"/>
      <c r="D141" s="47"/>
      <c r="E141" s="52"/>
      <c r="F141" s="44"/>
      <c r="G141" s="52"/>
      <c r="H141" s="52"/>
      <c r="I141" s="44"/>
      <c r="J141" s="52"/>
      <c r="K141" s="52"/>
      <c r="L141" s="48"/>
      <c r="M141" s="48"/>
    </row>
    <row r="142" spans="1:13" ht="12.75">
      <c r="A142" s="43"/>
      <c r="B142" s="45"/>
      <c r="C142" s="43"/>
      <c r="D142" s="47"/>
      <c r="E142" s="52"/>
      <c r="F142" s="44"/>
      <c r="G142" s="52"/>
      <c r="H142" s="52"/>
      <c r="I142" s="44"/>
      <c r="J142" s="52"/>
      <c r="K142" s="52"/>
      <c r="L142" s="48"/>
      <c r="M142" s="48"/>
    </row>
    <row r="143" spans="1:13" ht="12.75">
      <c r="A143" s="43"/>
      <c r="B143" s="45"/>
      <c r="C143" s="43"/>
      <c r="D143" s="47"/>
      <c r="E143" s="52"/>
      <c r="F143" s="44"/>
      <c r="G143" s="52"/>
      <c r="H143" s="52"/>
      <c r="I143" s="44"/>
      <c r="J143" s="52"/>
      <c r="K143" s="52"/>
      <c r="L143" s="48"/>
      <c r="M143" s="48"/>
    </row>
    <row r="144" spans="1:13" ht="12.75">
      <c r="A144" s="43"/>
      <c r="B144" s="45"/>
      <c r="C144" s="43"/>
      <c r="D144" s="47"/>
      <c r="E144" s="52"/>
      <c r="F144" s="44"/>
      <c r="G144" s="52"/>
      <c r="H144" s="52"/>
      <c r="I144" s="44"/>
      <c r="J144" s="52"/>
      <c r="K144" s="52"/>
      <c r="L144" s="48"/>
      <c r="M144" s="48"/>
    </row>
    <row r="145" spans="1:13" ht="12.75">
      <c r="A145" s="43"/>
      <c r="B145" s="45"/>
      <c r="C145" s="43"/>
      <c r="D145" s="47"/>
      <c r="E145" s="52"/>
      <c r="F145" s="44"/>
      <c r="G145" s="52"/>
      <c r="H145" s="52"/>
      <c r="I145" s="44"/>
      <c r="J145" s="52"/>
      <c r="K145" s="52"/>
      <c r="L145" s="48"/>
      <c r="M145" s="48"/>
    </row>
    <row r="146" spans="1:13" ht="12.75">
      <c r="A146" s="43"/>
      <c r="B146" s="45"/>
      <c r="C146" s="43"/>
      <c r="D146" s="47"/>
      <c r="E146" s="52"/>
      <c r="F146" s="44"/>
      <c r="G146" s="52"/>
      <c r="H146" s="52"/>
      <c r="I146" s="44"/>
      <c r="J146" s="52"/>
      <c r="K146" s="52"/>
      <c r="L146" s="48"/>
      <c r="M146" s="48"/>
    </row>
    <row r="147" spans="1:13" ht="12.75">
      <c r="A147" s="43"/>
      <c r="B147" s="45"/>
      <c r="C147" s="43"/>
      <c r="D147" s="47"/>
      <c r="E147" s="52"/>
      <c r="F147" s="44"/>
      <c r="G147" s="52"/>
      <c r="H147" s="52"/>
      <c r="I147" s="44"/>
      <c r="J147" s="52"/>
      <c r="K147" s="52"/>
      <c r="L147" s="48"/>
      <c r="M147" s="48"/>
    </row>
    <row r="148" spans="1:13" ht="12.75">
      <c r="A148" s="43"/>
      <c r="B148" s="45"/>
      <c r="C148" s="43"/>
      <c r="D148" s="47"/>
      <c r="E148" s="52"/>
      <c r="F148" s="44"/>
      <c r="G148" s="52"/>
      <c r="H148" s="52"/>
      <c r="I148" s="44"/>
      <c r="J148" s="52"/>
      <c r="K148" s="52"/>
      <c r="L148" s="48"/>
      <c r="M148" s="48"/>
    </row>
    <row r="149" spans="1:13" ht="12.75">
      <c r="A149" s="43"/>
      <c r="B149" s="45"/>
      <c r="C149" s="43"/>
      <c r="D149" s="47"/>
      <c r="E149" s="52"/>
      <c r="F149" s="44"/>
      <c r="G149" s="52"/>
      <c r="H149" s="52"/>
      <c r="I149" s="44"/>
      <c r="J149" s="52"/>
      <c r="K149" s="52"/>
      <c r="L149" s="48"/>
      <c r="M149" s="48"/>
    </row>
    <row r="150" spans="1:13" ht="12.75">
      <c r="A150" s="43"/>
      <c r="B150" s="45"/>
      <c r="C150" s="43"/>
      <c r="D150" s="47"/>
      <c r="E150" s="52"/>
      <c r="F150" s="44"/>
      <c r="G150" s="52"/>
      <c r="H150" s="52"/>
      <c r="I150" s="44"/>
      <c r="J150" s="52"/>
      <c r="K150" s="52"/>
      <c r="L150" s="48"/>
      <c r="M150" s="48"/>
    </row>
    <row r="151" spans="1:13" ht="12.75">
      <c r="A151" s="43"/>
      <c r="B151" s="45"/>
      <c r="C151" s="43"/>
      <c r="D151" s="47"/>
      <c r="E151" s="52"/>
      <c r="F151" s="44"/>
      <c r="G151" s="52"/>
      <c r="H151" s="52"/>
      <c r="I151" s="44"/>
      <c r="J151" s="52"/>
      <c r="K151" s="52"/>
      <c r="L151" s="48"/>
      <c r="M151" s="48"/>
    </row>
    <row r="152" spans="1:13" ht="12.75">
      <c r="A152" s="43"/>
      <c r="B152" s="45"/>
      <c r="C152" s="43"/>
      <c r="D152" s="47"/>
      <c r="E152" s="52"/>
      <c r="F152" s="44"/>
      <c r="G152" s="52"/>
      <c r="H152" s="52"/>
      <c r="I152" s="44"/>
      <c r="J152" s="52"/>
      <c r="K152" s="52"/>
      <c r="L152" s="48"/>
      <c r="M152" s="48"/>
    </row>
    <row r="153" spans="1:13" ht="12.75">
      <c r="A153" s="43"/>
      <c r="B153" s="45"/>
      <c r="C153" s="43"/>
      <c r="D153" s="47"/>
      <c r="E153" s="52"/>
      <c r="F153" s="44"/>
      <c r="G153" s="52"/>
      <c r="H153" s="52"/>
      <c r="I153" s="44"/>
      <c r="J153" s="52"/>
      <c r="K153" s="52"/>
      <c r="L153" s="48"/>
      <c r="M153" s="48"/>
    </row>
    <row r="154" spans="1:13" ht="12.75">
      <c r="A154" s="43"/>
      <c r="B154" s="45"/>
      <c r="C154" s="43"/>
      <c r="D154" s="47"/>
      <c r="E154" s="52"/>
      <c r="F154" s="44"/>
      <c r="G154" s="52"/>
      <c r="H154" s="52"/>
      <c r="I154" s="44"/>
      <c r="J154" s="52"/>
      <c r="K154" s="52"/>
      <c r="L154" s="48"/>
      <c r="M154" s="48"/>
    </row>
    <row r="155" spans="1:13" ht="12.75">
      <c r="A155" s="43"/>
      <c r="B155" s="45"/>
      <c r="C155" s="43"/>
      <c r="D155" s="47"/>
      <c r="E155" s="52"/>
      <c r="F155" s="44"/>
      <c r="G155" s="52"/>
      <c r="H155" s="52"/>
      <c r="I155" s="44"/>
      <c r="J155" s="52"/>
      <c r="K155" s="52"/>
      <c r="L155" s="48"/>
      <c r="M155" s="48"/>
    </row>
    <row r="156" spans="1:13" ht="12.75">
      <c r="A156" s="43"/>
      <c r="B156" s="45"/>
      <c r="C156" s="43"/>
      <c r="D156" s="47"/>
      <c r="E156" s="52"/>
      <c r="F156" s="44"/>
      <c r="G156" s="52"/>
      <c r="H156" s="52"/>
      <c r="I156" s="44"/>
      <c r="J156" s="52"/>
      <c r="K156" s="52"/>
      <c r="L156" s="48"/>
      <c r="M156" s="48"/>
    </row>
    <row r="157" spans="1:13" ht="12.75">
      <c r="A157" s="43"/>
      <c r="B157" s="45"/>
      <c r="C157" s="43"/>
      <c r="D157" s="47"/>
      <c r="E157" s="52"/>
      <c r="F157" s="44"/>
      <c r="G157" s="52"/>
      <c r="H157" s="52"/>
      <c r="I157" s="44"/>
      <c r="J157" s="52"/>
      <c r="K157" s="52"/>
      <c r="L157" s="48"/>
      <c r="M157" s="48"/>
    </row>
    <row r="158" spans="1:13" ht="12.75">
      <c r="A158" s="43"/>
      <c r="B158" s="45"/>
      <c r="C158" s="43"/>
      <c r="D158" s="47"/>
      <c r="E158" s="52"/>
      <c r="F158" s="44"/>
      <c r="G158" s="52"/>
      <c r="H158" s="52"/>
      <c r="I158" s="44"/>
      <c r="J158" s="52"/>
      <c r="K158" s="52"/>
      <c r="L158" s="48"/>
      <c r="M158" s="48"/>
    </row>
    <row r="159" spans="1:13" ht="12.75">
      <c r="A159" s="43"/>
      <c r="B159" s="45"/>
      <c r="C159" s="43"/>
      <c r="D159" s="47"/>
      <c r="E159" s="52"/>
      <c r="F159" s="44"/>
      <c r="G159" s="52"/>
      <c r="H159" s="52"/>
      <c r="I159" s="44"/>
      <c r="J159" s="52"/>
      <c r="K159" s="52"/>
      <c r="L159" s="48"/>
      <c r="M159" s="48"/>
    </row>
    <row r="160" spans="1:13" ht="12.75">
      <c r="A160" s="43"/>
      <c r="B160" s="45"/>
      <c r="C160" s="43"/>
      <c r="D160" s="47"/>
      <c r="E160" s="52"/>
      <c r="F160" s="44"/>
      <c r="G160" s="52"/>
      <c r="H160" s="52"/>
      <c r="I160" s="44"/>
      <c r="J160" s="52"/>
      <c r="K160" s="52"/>
      <c r="L160" s="48"/>
      <c r="M160" s="48"/>
    </row>
    <row r="161" spans="1:13" ht="12.75">
      <c r="A161" s="43"/>
      <c r="B161" s="45"/>
      <c r="C161" s="43"/>
      <c r="D161" s="47"/>
      <c r="E161" s="52"/>
      <c r="F161" s="44"/>
      <c r="G161" s="52"/>
      <c r="H161" s="52"/>
      <c r="I161" s="44"/>
      <c r="J161" s="52"/>
      <c r="K161" s="52"/>
      <c r="L161" s="48"/>
      <c r="M161" s="48"/>
    </row>
    <row r="162" spans="1:13" ht="12.75">
      <c r="A162" s="43"/>
      <c r="B162" s="45"/>
      <c r="C162" s="43"/>
      <c r="D162" s="47"/>
      <c r="E162" s="52"/>
      <c r="F162" s="44"/>
      <c r="G162" s="52"/>
      <c r="H162" s="52"/>
      <c r="I162" s="44"/>
      <c r="J162" s="52"/>
      <c r="K162" s="52"/>
      <c r="L162" s="48"/>
      <c r="M162" s="48"/>
    </row>
    <row r="163" spans="1:13" ht="12.75">
      <c r="A163" s="43"/>
      <c r="B163" s="45"/>
      <c r="C163" s="43"/>
      <c r="D163" s="47"/>
      <c r="E163" s="52"/>
      <c r="F163" s="44"/>
      <c r="G163" s="52"/>
      <c r="H163" s="52"/>
      <c r="I163" s="44"/>
      <c r="J163" s="52"/>
      <c r="K163" s="52"/>
      <c r="L163" s="48"/>
      <c r="M163" s="48"/>
    </row>
    <row r="164" spans="1:13" ht="12.75">
      <c r="A164" s="43"/>
      <c r="B164" s="45"/>
      <c r="C164" s="43"/>
      <c r="D164" s="47"/>
      <c r="E164" s="52"/>
      <c r="F164" s="44"/>
      <c r="G164" s="52"/>
      <c r="H164" s="52"/>
      <c r="I164" s="44"/>
      <c r="J164" s="52"/>
      <c r="K164" s="52"/>
      <c r="L164" s="48"/>
      <c r="M164" s="48"/>
    </row>
    <row r="165" spans="1:13" ht="12.75">
      <c r="A165" s="43"/>
      <c r="B165" s="45"/>
      <c r="C165" s="43"/>
      <c r="D165" s="47"/>
      <c r="E165" s="52"/>
      <c r="F165" s="44"/>
      <c r="G165" s="52"/>
      <c r="H165" s="52"/>
      <c r="I165" s="44"/>
      <c r="J165" s="52"/>
      <c r="K165" s="52"/>
      <c r="L165" s="48"/>
      <c r="M165" s="48"/>
    </row>
    <row r="166" spans="1:13" ht="12.75">
      <c r="A166" s="43"/>
      <c r="B166" s="45"/>
      <c r="C166" s="43"/>
      <c r="D166" s="47"/>
      <c r="E166" s="52"/>
      <c r="F166" s="44"/>
      <c r="G166" s="52"/>
      <c r="H166" s="52"/>
      <c r="I166" s="44"/>
      <c r="J166" s="52"/>
      <c r="K166" s="52"/>
      <c r="L166" s="48"/>
      <c r="M166" s="48"/>
    </row>
    <row r="167" spans="1:13" ht="12.75">
      <c r="A167" s="43"/>
      <c r="B167" s="45"/>
      <c r="C167" s="43"/>
      <c r="D167" s="47"/>
      <c r="E167" s="52"/>
      <c r="F167" s="44"/>
      <c r="G167" s="52"/>
      <c r="H167" s="52"/>
      <c r="I167" s="44"/>
      <c r="J167" s="52"/>
      <c r="K167" s="52"/>
      <c r="L167" s="48"/>
      <c r="M167" s="48"/>
    </row>
    <row r="168" spans="1:13" ht="12.75">
      <c r="A168" s="43"/>
      <c r="B168" s="45"/>
      <c r="C168" s="43"/>
      <c r="D168" s="47"/>
      <c r="E168" s="52"/>
      <c r="F168" s="44"/>
      <c r="G168" s="52"/>
      <c r="H168" s="52"/>
      <c r="I168" s="44"/>
      <c r="J168" s="52"/>
      <c r="K168" s="52"/>
      <c r="L168" s="48"/>
      <c r="M168" s="48"/>
    </row>
    <row r="169" spans="1:13" ht="12.75">
      <c r="A169" s="43"/>
      <c r="B169" s="45"/>
      <c r="C169" s="43"/>
      <c r="D169" s="47"/>
      <c r="E169" s="52"/>
      <c r="F169" s="44"/>
      <c r="G169" s="52"/>
      <c r="H169" s="52"/>
      <c r="I169" s="44"/>
      <c r="J169" s="52"/>
      <c r="K169" s="52"/>
      <c r="L169" s="48"/>
      <c r="M169" s="48"/>
    </row>
    <row r="170" spans="1:13" ht="12.75">
      <c r="A170" s="43"/>
      <c r="B170" s="45"/>
      <c r="C170" s="43"/>
      <c r="D170" s="47"/>
      <c r="E170" s="52"/>
      <c r="F170" s="44"/>
      <c r="G170" s="52"/>
      <c r="H170" s="52"/>
      <c r="I170" s="44"/>
      <c r="J170" s="52"/>
      <c r="K170" s="52"/>
      <c r="L170" s="48"/>
      <c r="M170" s="48"/>
    </row>
    <row r="171" spans="1:13" ht="12.75">
      <c r="A171" s="43"/>
      <c r="B171" s="45"/>
      <c r="C171" s="43"/>
      <c r="D171" s="47"/>
      <c r="E171" s="52"/>
      <c r="F171" s="44"/>
      <c r="G171" s="52"/>
      <c r="H171" s="52"/>
      <c r="I171" s="44"/>
      <c r="J171" s="52"/>
      <c r="K171" s="52"/>
      <c r="L171" s="48"/>
      <c r="M171" s="48"/>
    </row>
    <row r="172" spans="1:13" ht="12.75">
      <c r="A172" s="43"/>
      <c r="B172" s="45"/>
      <c r="C172" s="43"/>
      <c r="D172" s="47"/>
      <c r="E172" s="52"/>
      <c r="F172" s="44"/>
      <c r="G172" s="52"/>
      <c r="H172" s="52"/>
      <c r="I172" s="44"/>
      <c r="J172" s="52"/>
      <c r="K172" s="52"/>
      <c r="L172" s="48"/>
      <c r="M172" s="48"/>
    </row>
    <row r="173" spans="1:13" ht="12.75">
      <c r="A173" s="43"/>
      <c r="B173" s="45"/>
      <c r="C173" s="43"/>
      <c r="D173" s="47"/>
      <c r="E173" s="52"/>
      <c r="F173" s="44"/>
      <c r="G173" s="52"/>
      <c r="H173" s="52"/>
      <c r="I173" s="44"/>
      <c r="J173" s="52"/>
      <c r="K173" s="52"/>
      <c r="L173" s="48"/>
      <c r="M173" s="48"/>
    </row>
    <row r="174" spans="1:13" ht="12.75">
      <c r="A174" s="43"/>
      <c r="B174" s="45"/>
      <c r="C174" s="43"/>
      <c r="D174" s="47"/>
      <c r="E174" s="52"/>
      <c r="F174" s="44"/>
      <c r="G174" s="52"/>
      <c r="H174" s="52"/>
      <c r="I174" s="44"/>
      <c r="J174" s="52"/>
      <c r="K174" s="52"/>
      <c r="L174" s="48"/>
      <c r="M174" s="48"/>
    </row>
    <row r="175" spans="1:13" ht="12.75">
      <c r="A175" s="43"/>
      <c r="B175" s="45"/>
      <c r="C175" s="43"/>
      <c r="D175" s="47"/>
      <c r="E175" s="52"/>
      <c r="F175" s="44"/>
      <c r="G175" s="52"/>
      <c r="H175" s="52"/>
      <c r="I175" s="44"/>
      <c r="J175" s="52"/>
      <c r="K175" s="52"/>
      <c r="L175" s="48"/>
      <c r="M175" s="48"/>
    </row>
    <row r="176" spans="1:13" ht="12.75">
      <c r="A176" s="43"/>
      <c r="B176" s="45"/>
      <c r="C176" s="43"/>
      <c r="D176" s="47"/>
      <c r="E176" s="52"/>
      <c r="F176" s="44"/>
      <c r="G176" s="52"/>
      <c r="H176" s="52"/>
      <c r="I176" s="44"/>
      <c r="J176" s="52"/>
      <c r="K176" s="52"/>
      <c r="L176" s="48"/>
      <c r="M176" s="48"/>
    </row>
    <row r="177" spans="1:13" ht="12.75">
      <c r="A177" s="43"/>
      <c r="B177" s="45"/>
      <c r="C177" s="43"/>
      <c r="D177" s="47"/>
      <c r="E177" s="52"/>
      <c r="F177" s="44"/>
      <c r="G177" s="52"/>
      <c r="H177" s="52"/>
      <c r="I177" s="44"/>
      <c r="J177" s="52"/>
      <c r="K177" s="52"/>
      <c r="L177" s="48"/>
      <c r="M177" s="48"/>
    </row>
    <row r="178" spans="1:13" ht="12.75">
      <c r="A178" s="43"/>
      <c r="B178" s="45"/>
      <c r="C178" s="43"/>
      <c r="D178" s="47"/>
      <c r="E178" s="52"/>
      <c r="F178" s="44"/>
      <c r="G178" s="52"/>
      <c r="H178" s="52"/>
      <c r="I178" s="44"/>
      <c r="J178" s="52"/>
      <c r="K178" s="52"/>
      <c r="L178" s="48"/>
      <c r="M178" s="48"/>
    </row>
    <row r="179" spans="1:13" ht="12.75">
      <c r="A179" s="43"/>
      <c r="B179" s="45"/>
      <c r="C179" s="43"/>
      <c r="D179" s="47"/>
      <c r="E179" s="52"/>
      <c r="F179" s="44"/>
      <c r="G179" s="52"/>
      <c r="H179" s="52"/>
      <c r="I179" s="44"/>
      <c r="J179" s="52"/>
      <c r="K179" s="52"/>
      <c r="L179" s="48"/>
      <c r="M179" s="48"/>
    </row>
    <row r="180" spans="1:13" ht="12.75">
      <c r="A180" s="43"/>
      <c r="B180" s="45"/>
      <c r="C180" s="43"/>
      <c r="D180" s="47"/>
      <c r="E180" s="52"/>
      <c r="F180" s="44"/>
      <c r="G180" s="52"/>
      <c r="H180" s="52"/>
      <c r="I180" s="44"/>
      <c r="J180" s="52"/>
      <c r="K180" s="52"/>
      <c r="L180" s="48"/>
      <c r="M180" s="48"/>
    </row>
    <row r="181" spans="1:13" ht="12.75">
      <c r="A181" s="43"/>
      <c r="B181" s="45"/>
      <c r="C181" s="43"/>
      <c r="D181" s="47"/>
      <c r="E181" s="52"/>
      <c r="F181" s="44"/>
      <c r="G181" s="52"/>
      <c r="H181" s="52"/>
      <c r="I181" s="44"/>
      <c r="J181" s="52"/>
      <c r="K181" s="52"/>
      <c r="L181" s="48"/>
      <c r="M181" s="48"/>
    </row>
    <row r="182" spans="1:13" ht="12.75">
      <c r="A182" s="43"/>
      <c r="B182" s="45"/>
      <c r="C182" s="43"/>
      <c r="D182" s="47"/>
      <c r="E182" s="52"/>
      <c r="F182" s="44"/>
      <c r="G182" s="52"/>
      <c r="H182" s="52"/>
      <c r="I182" s="44"/>
      <c r="J182" s="52"/>
      <c r="K182" s="52"/>
      <c r="L182" s="48"/>
      <c r="M182" s="48"/>
    </row>
    <row r="183" spans="1:13" ht="12.75">
      <c r="A183" s="43"/>
      <c r="B183" s="45"/>
      <c r="C183" s="43"/>
      <c r="D183" s="47"/>
      <c r="E183" s="52"/>
      <c r="F183" s="44"/>
      <c r="G183" s="52"/>
      <c r="H183" s="52"/>
      <c r="I183" s="44"/>
      <c r="J183" s="52"/>
      <c r="K183" s="52"/>
      <c r="L183" s="48"/>
      <c r="M183" s="48"/>
    </row>
    <row r="184" spans="1:13" ht="12.75">
      <c r="A184" s="43"/>
      <c r="B184" s="45"/>
      <c r="C184" s="43"/>
      <c r="D184" s="47"/>
      <c r="E184" s="52"/>
      <c r="F184" s="44"/>
      <c r="G184" s="52"/>
      <c r="H184" s="52"/>
      <c r="I184" s="44"/>
      <c r="J184" s="52"/>
      <c r="K184" s="52"/>
      <c r="L184" s="48"/>
      <c r="M184" s="48"/>
    </row>
    <row r="185" spans="1:13" ht="12.75">
      <c r="A185" s="43"/>
      <c r="B185" s="45"/>
      <c r="C185" s="43"/>
      <c r="D185" s="47"/>
      <c r="E185" s="52"/>
      <c r="F185" s="44"/>
      <c r="G185" s="52"/>
      <c r="H185" s="52"/>
      <c r="I185" s="44"/>
      <c r="J185" s="52"/>
      <c r="K185" s="52"/>
      <c r="L185" s="48"/>
      <c r="M185" s="48"/>
    </row>
    <row r="186" spans="1:13" ht="12.75">
      <c r="A186" s="43"/>
      <c r="B186" s="45"/>
      <c r="C186" s="43"/>
      <c r="D186" s="47"/>
      <c r="E186" s="52"/>
      <c r="F186" s="44"/>
      <c r="G186" s="52"/>
      <c r="H186" s="52"/>
      <c r="I186" s="44"/>
      <c r="J186" s="52"/>
      <c r="K186" s="52"/>
      <c r="L186" s="48"/>
      <c r="M186" s="48"/>
    </row>
    <row r="187" spans="1:13" ht="12.75">
      <c r="A187" s="43"/>
      <c r="B187" s="45"/>
      <c r="C187" s="43"/>
      <c r="D187" s="47"/>
      <c r="E187" s="52"/>
      <c r="F187" s="44"/>
      <c r="G187" s="52"/>
      <c r="H187" s="52"/>
      <c r="I187" s="44"/>
      <c r="J187" s="52"/>
      <c r="K187" s="52"/>
      <c r="L187" s="48"/>
      <c r="M187" s="48"/>
    </row>
    <row r="188" spans="1:13" ht="12.75">
      <c r="A188" s="43"/>
      <c r="B188" s="45"/>
      <c r="C188" s="43"/>
      <c r="D188" s="47"/>
      <c r="E188" s="52"/>
      <c r="F188" s="44"/>
      <c r="G188" s="52"/>
      <c r="H188" s="52"/>
      <c r="I188" s="44"/>
      <c r="J188" s="52"/>
      <c r="K188" s="52"/>
      <c r="L188" s="48"/>
      <c r="M188" s="48"/>
    </row>
    <row r="189" spans="1:13" ht="12.75">
      <c r="A189" s="43"/>
      <c r="B189" s="45"/>
      <c r="C189" s="43"/>
      <c r="D189" s="47"/>
      <c r="E189" s="52"/>
      <c r="F189" s="44"/>
      <c r="G189" s="52"/>
      <c r="H189" s="52"/>
      <c r="I189" s="44"/>
      <c r="J189" s="52"/>
      <c r="K189" s="52"/>
      <c r="L189" s="48"/>
      <c r="M189" s="48"/>
    </row>
    <row r="190" spans="1:13" ht="12.75">
      <c r="A190" s="43"/>
      <c r="B190" s="45"/>
      <c r="C190" s="43"/>
      <c r="D190" s="47"/>
      <c r="E190" s="52"/>
      <c r="F190" s="44"/>
      <c r="G190" s="52"/>
      <c r="H190" s="52"/>
      <c r="I190" s="44"/>
      <c r="J190" s="52"/>
      <c r="K190" s="52"/>
      <c r="L190" s="48"/>
      <c r="M190" s="48"/>
    </row>
    <row r="191" spans="1:13" ht="12.75">
      <c r="A191" s="43"/>
      <c r="B191" s="45"/>
      <c r="C191" s="43"/>
      <c r="D191" s="47"/>
      <c r="E191" s="52"/>
      <c r="F191" s="44"/>
      <c r="G191" s="52"/>
      <c r="H191" s="52"/>
      <c r="I191" s="44"/>
      <c r="J191" s="52"/>
      <c r="K191" s="52"/>
      <c r="L191" s="48"/>
      <c r="M191" s="48"/>
    </row>
    <row r="192" spans="1:13" ht="12.75">
      <c r="A192" s="43"/>
      <c r="B192" s="45"/>
      <c r="C192" s="43"/>
      <c r="D192" s="47"/>
      <c r="E192" s="52"/>
      <c r="F192" s="44"/>
      <c r="G192" s="52"/>
      <c r="H192" s="52"/>
      <c r="I192" s="44"/>
      <c r="J192" s="52"/>
      <c r="K192" s="52"/>
      <c r="L192" s="48"/>
      <c r="M192" s="48"/>
    </row>
    <row r="193" spans="1:13" ht="12.75">
      <c r="A193" s="43"/>
      <c r="B193" s="45"/>
      <c r="C193" s="43"/>
      <c r="D193" s="47"/>
      <c r="E193" s="52"/>
      <c r="F193" s="44"/>
      <c r="G193" s="52"/>
      <c r="H193" s="52"/>
      <c r="I193" s="44"/>
      <c r="J193" s="52"/>
      <c r="K193" s="52"/>
      <c r="L193" s="48"/>
      <c r="M193" s="48"/>
    </row>
    <row r="194" spans="1:13" ht="12.75">
      <c r="A194" s="43"/>
      <c r="B194" s="45"/>
      <c r="C194" s="43"/>
      <c r="D194" s="47"/>
      <c r="E194" s="52"/>
      <c r="F194" s="44"/>
      <c r="G194" s="52"/>
      <c r="H194" s="52"/>
      <c r="I194" s="44"/>
      <c r="J194" s="52"/>
      <c r="K194" s="52"/>
      <c r="L194" s="48"/>
      <c r="M194" s="48"/>
    </row>
    <row r="195" spans="1:13" ht="12.75">
      <c r="A195" s="43"/>
      <c r="B195" s="45"/>
      <c r="C195" s="43"/>
      <c r="D195" s="47"/>
      <c r="E195" s="52"/>
      <c r="F195" s="44"/>
      <c r="G195" s="52"/>
      <c r="H195" s="52"/>
      <c r="I195" s="44"/>
      <c r="J195" s="52"/>
      <c r="K195" s="52"/>
      <c r="L195" s="48"/>
      <c r="M195" s="48"/>
    </row>
    <row r="196" spans="1:13" ht="12.75">
      <c r="A196" s="43"/>
      <c r="B196" s="45"/>
      <c r="C196" s="43"/>
      <c r="D196" s="47"/>
      <c r="E196" s="52"/>
      <c r="F196" s="44"/>
      <c r="G196" s="52"/>
      <c r="H196" s="52"/>
      <c r="I196" s="44"/>
      <c r="J196" s="52"/>
      <c r="K196" s="52"/>
      <c r="L196" s="48"/>
      <c r="M196" s="48"/>
    </row>
    <row r="197" spans="1:13" ht="12.75">
      <c r="A197" s="43"/>
      <c r="B197" s="45"/>
      <c r="C197" s="43"/>
      <c r="D197" s="47"/>
      <c r="E197" s="52"/>
      <c r="F197" s="44"/>
      <c r="G197" s="52"/>
      <c r="H197" s="52"/>
      <c r="I197" s="44"/>
      <c r="J197" s="52"/>
      <c r="K197" s="52"/>
      <c r="L197" s="48"/>
      <c r="M197" s="48"/>
    </row>
    <row r="198" spans="1:13" ht="12.75">
      <c r="A198" s="43"/>
      <c r="B198" s="45"/>
      <c r="C198" s="43"/>
      <c r="D198" s="47"/>
      <c r="E198" s="52"/>
      <c r="F198" s="44"/>
      <c r="G198" s="52"/>
      <c r="H198" s="52"/>
      <c r="I198" s="44"/>
      <c r="J198" s="52"/>
      <c r="K198" s="52"/>
      <c r="L198" s="48"/>
      <c r="M198" s="48"/>
    </row>
    <row r="199" spans="1:13" ht="12.75">
      <c r="A199" s="43"/>
      <c r="B199" s="45"/>
      <c r="C199" s="43"/>
      <c r="D199" s="47"/>
      <c r="E199" s="52"/>
      <c r="F199" s="44"/>
      <c r="G199" s="52"/>
      <c r="H199" s="52"/>
      <c r="I199" s="44"/>
      <c r="J199" s="52"/>
      <c r="K199" s="52"/>
      <c r="L199" s="48"/>
      <c r="M199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3" width="9.140625" style="3" customWidth="1"/>
    <col min="24" max="24" width="11.421875" style="3" bestFit="1" customWidth="1"/>
    <col min="25" max="16384" width="9.140625" style="3" customWidth="1"/>
  </cols>
  <sheetData>
    <row r="1" spans="1:17" ht="11.25">
      <c r="A1" s="55" t="s">
        <v>299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4" ht="11.25">
      <c r="A9" s="4" t="s">
        <v>3</v>
      </c>
      <c r="C9" s="3" t="s">
        <v>4</v>
      </c>
      <c r="D9" s="19">
        <v>0.5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0">
        <f>V9*W9</f>
        <v>0.2915</v>
      </c>
    </row>
    <row r="10" spans="1:24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0">
        <f aca="true" t="shared" si="5" ref="X10:X73">V10*W10</f>
        <v>0.55925</v>
      </c>
    </row>
    <row r="11" spans="1:24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0">
        <f t="shared" si="5"/>
        <v>0.2405</v>
      </c>
    </row>
    <row r="12" spans="1:24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0">
        <f t="shared" si="5"/>
        <v>0.4085</v>
      </c>
    </row>
    <row r="13" spans="1:24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0">
        <f t="shared" si="5"/>
        <v>0.34025</v>
      </c>
    </row>
    <row r="14" spans="1:24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0">
        <f t="shared" si="5"/>
        <v>0.32987500000000003</v>
      </c>
    </row>
    <row r="15" spans="1:24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0">
        <f t="shared" si="5"/>
        <v>0.57525</v>
      </c>
    </row>
    <row r="16" spans="1:24" ht="11.25">
      <c r="A16" s="4" t="s">
        <v>11</v>
      </c>
      <c r="C16" s="3" t="s">
        <v>140</v>
      </c>
      <c r="E16" s="20">
        <v>2741.5</v>
      </c>
      <c r="G16" s="19">
        <v>0.65</v>
      </c>
      <c r="I16" s="20">
        <f t="shared" si="0"/>
        <v>1781.9750000000001</v>
      </c>
      <c r="K16" s="5">
        <f t="shared" si="1"/>
        <v>959.5249999999999</v>
      </c>
      <c r="M16" s="14">
        <f t="shared" si="2"/>
        <v>0.41275</v>
      </c>
      <c r="O16" s="5">
        <f t="shared" si="6"/>
        <v>396.0439437499999</v>
      </c>
      <c r="Q16" s="16">
        <f t="shared" si="3"/>
        <v>563.4810562499999</v>
      </c>
      <c r="S16" s="16">
        <f t="shared" si="4"/>
        <v>0</v>
      </c>
      <c r="V16" s="14">
        <v>0.3302</v>
      </c>
      <c r="W16" s="3">
        <v>1.25</v>
      </c>
      <c r="X16" s="50">
        <f t="shared" si="5"/>
        <v>0.41275</v>
      </c>
    </row>
    <row r="17" spans="1:24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0">
        <f t="shared" si="5"/>
        <v>0.5347500000000001</v>
      </c>
    </row>
    <row r="18" spans="1:24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0">
        <f t="shared" si="5"/>
        <v>0.42000000000000004</v>
      </c>
    </row>
    <row r="19" spans="1:24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0">
        <f t="shared" si="5"/>
        <v>0.263625</v>
      </c>
    </row>
    <row r="20" spans="1:24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0">
        <f t="shared" si="5"/>
        <v>0.45025000000000004</v>
      </c>
    </row>
    <row r="21" spans="1:24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0">
        <f t="shared" si="5"/>
        <v>0.304875</v>
      </c>
    </row>
    <row r="22" spans="1:24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0">
        <f t="shared" si="5"/>
        <v>0.39449999999999996</v>
      </c>
    </row>
    <row r="23" spans="1:24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0">
        <f t="shared" si="5"/>
        <v>0.252875</v>
      </c>
    </row>
    <row r="24" spans="1:24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0">
        <f t="shared" si="5"/>
        <v>0.38837499999999997</v>
      </c>
    </row>
    <row r="25" spans="1:24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0">
        <f t="shared" si="5"/>
        <v>0.4135</v>
      </c>
    </row>
    <row r="26" spans="1:24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0">
        <f t="shared" si="5"/>
        <v>0.36374999999999996</v>
      </c>
    </row>
    <row r="27" spans="1:24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0">
        <f t="shared" si="5"/>
        <v>0.391375</v>
      </c>
    </row>
    <row r="28" spans="1:24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0">
        <f t="shared" si="5"/>
        <v>0.2755</v>
      </c>
    </row>
    <row r="29" spans="1:24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0">
        <f t="shared" si="5"/>
        <v>0.48162499999999997</v>
      </c>
    </row>
    <row r="30" spans="1:24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0">
        <f t="shared" si="5"/>
        <v>0.5996250000000001</v>
      </c>
    </row>
    <row r="31" spans="1:24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0">
        <f t="shared" si="5"/>
        <v>0.36262500000000003</v>
      </c>
    </row>
    <row r="32" spans="1:24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0">
        <f t="shared" si="5"/>
        <v>0.470875</v>
      </c>
    </row>
    <row r="33" spans="1:24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0">
        <f t="shared" si="5"/>
        <v>0.38</v>
      </c>
    </row>
    <row r="34" spans="1:24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0">
        <f t="shared" si="5"/>
        <v>0.38025000000000003</v>
      </c>
    </row>
    <row r="35" spans="1:24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0">
        <f t="shared" si="5"/>
        <v>0.41974999999999996</v>
      </c>
    </row>
    <row r="36" spans="1:24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0">
        <f t="shared" si="5"/>
        <v>0.48162499999999997</v>
      </c>
    </row>
    <row r="37" spans="1:24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0">
        <f t="shared" si="5"/>
        <v>0.576375</v>
      </c>
    </row>
    <row r="38" spans="1:24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0">
        <f t="shared" si="5"/>
        <v>0.573</v>
      </c>
    </row>
    <row r="39" spans="1:24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0">
        <f t="shared" si="5"/>
        <v>0.2905</v>
      </c>
    </row>
    <row r="40" spans="1:24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0">
        <f t="shared" si="5"/>
        <v>0.476375</v>
      </c>
    </row>
    <row r="41" spans="1:24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0">
        <f t="shared" si="5"/>
        <v>0.35374999999999995</v>
      </c>
    </row>
    <row r="42" spans="1:24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0">
        <f t="shared" si="5"/>
        <v>0.5435</v>
      </c>
    </row>
    <row r="43" spans="1:24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0">
        <f t="shared" si="5"/>
        <v>0.36225</v>
      </c>
    </row>
    <row r="44" spans="1:24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0">
        <f t="shared" si="5"/>
        <v>0.46087500000000003</v>
      </c>
    </row>
    <row r="45" spans="1:24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0">
        <f t="shared" si="5"/>
        <v>0.6088749999999999</v>
      </c>
    </row>
    <row r="46" spans="1:24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0">
        <f t="shared" si="5"/>
        <v>0.263625</v>
      </c>
    </row>
    <row r="47" spans="1:24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0">
        <f t="shared" si="5"/>
        <v>0.433875</v>
      </c>
    </row>
    <row r="48" spans="1:24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0">
        <f t="shared" si="5"/>
        <v>0.28325</v>
      </c>
    </row>
    <row r="49" spans="1:24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0">
        <f t="shared" si="5"/>
        <v>0.291875</v>
      </c>
    </row>
    <row r="50" spans="1:24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0">
        <f t="shared" si="5"/>
        <v>0.5555</v>
      </c>
    </row>
    <row r="51" spans="1:24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0">
        <f t="shared" si="5"/>
        <v>0.469375</v>
      </c>
    </row>
    <row r="52" spans="1:24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0">
        <f t="shared" si="5"/>
        <v>0.34825</v>
      </c>
    </row>
    <row r="53" spans="1:24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0">
        <f t="shared" si="5"/>
        <v>0.47775</v>
      </c>
    </row>
    <row r="54" spans="1:24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0">
        <f t="shared" si="5"/>
        <v>0.451625</v>
      </c>
    </row>
    <row r="55" spans="1:24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0">
        <f t="shared" si="5"/>
        <v>0.560375</v>
      </c>
    </row>
    <row r="56" spans="1:24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0">
        <f t="shared" si="5"/>
        <v>0.393</v>
      </c>
    </row>
    <row r="57" spans="1:24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0">
        <f t="shared" si="5"/>
        <v>0.45337500000000003</v>
      </c>
    </row>
    <row r="58" spans="1:24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0">
        <f t="shared" si="5"/>
        <v>0.48162499999999997</v>
      </c>
    </row>
    <row r="59" spans="1:24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0">
        <f t="shared" si="5"/>
        <v>0.548875</v>
      </c>
    </row>
    <row r="60" spans="1:24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0">
        <f t="shared" si="5"/>
        <v>0.280625</v>
      </c>
    </row>
    <row r="61" spans="1:24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0">
        <f t="shared" si="5"/>
        <v>0.5955</v>
      </c>
    </row>
    <row r="62" spans="1:24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0">
        <f t="shared" si="5"/>
        <v>0.550125</v>
      </c>
    </row>
    <row r="63" spans="1:24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0">
        <f t="shared" si="5"/>
        <v>0.21225</v>
      </c>
    </row>
    <row r="64" spans="1:24" ht="11.25">
      <c r="A64" s="4" t="s">
        <v>59</v>
      </c>
      <c r="C64" s="3" t="s">
        <v>188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0">
        <f t="shared" si="5"/>
        <v>0.41937500000000005</v>
      </c>
    </row>
    <row r="65" spans="1:24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0">
        <f t="shared" si="5"/>
        <v>0.533875</v>
      </c>
    </row>
    <row r="66" spans="1:24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0">
        <f t="shared" si="5"/>
        <v>0.28575</v>
      </c>
    </row>
    <row r="67" spans="1:24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0">
        <f t="shared" si="5"/>
        <v>0.541625</v>
      </c>
    </row>
    <row r="68" spans="1:24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0">
        <f t="shared" si="5"/>
        <v>0.35424999999999995</v>
      </c>
    </row>
    <row r="69" spans="1:24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0">
        <f t="shared" si="5"/>
        <v>0.39149999999999996</v>
      </c>
    </row>
    <row r="70" spans="1:24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0">
        <f t="shared" si="5"/>
        <v>0.541125</v>
      </c>
    </row>
    <row r="71" spans="1:24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0">
        <f t="shared" si="5"/>
        <v>0.246375</v>
      </c>
    </row>
    <row r="72" spans="1:24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0">
        <f t="shared" si="5"/>
        <v>0.41300000000000003</v>
      </c>
    </row>
    <row r="73" spans="1:24" ht="11.25">
      <c r="A73" s="4" t="s">
        <v>68</v>
      </c>
      <c r="C73" s="3" t="s">
        <v>197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0">
        <f t="shared" si="5"/>
        <v>0.33575</v>
      </c>
    </row>
    <row r="74" spans="1:24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7" ref="I74:I136">E74*G74</f>
        <v>0</v>
      </c>
      <c r="K74" s="5">
        <f aca="true" t="shared" si="8" ref="K74:K134">E74-I74</f>
        <v>0</v>
      </c>
      <c r="M74" s="14">
        <f aca="true" t="shared" si="9" ref="M74:M136">X74</f>
        <v>0.510375</v>
      </c>
      <c r="O74" s="5">
        <f t="shared" si="6"/>
        <v>0</v>
      </c>
      <c r="Q74" s="16">
        <f aca="true" t="shared" si="10" ref="Q74:Q134">K74-O74</f>
        <v>0</v>
      </c>
      <c r="S74" s="16">
        <f aca="true" t="shared" si="11" ref="S74:S136">E74-(I74+O74+Q74)</f>
        <v>0</v>
      </c>
      <c r="V74" s="14">
        <v>0.4083</v>
      </c>
      <c r="W74" s="3">
        <v>1.25</v>
      </c>
      <c r="X74" s="50">
        <f aca="true" t="shared" si="12" ref="X74:X136">V74*W74</f>
        <v>0.510375</v>
      </c>
    </row>
    <row r="75" spans="1:24" ht="11.25">
      <c r="A75" s="4" t="s">
        <v>70</v>
      </c>
      <c r="C75" s="3" t="s">
        <v>199</v>
      </c>
      <c r="E75" s="20">
        <v>0</v>
      </c>
      <c r="G75" s="19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4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0">
        <f t="shared" si="12"/>
        <v>0.35812499999999997</v>
      </c>
    </row>
    <row r="76" spans="1:24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0">
        <f t="shared" si="12"/>
        <v>0.317375</v>
      </c>
    </row>
    <row r="77" spans="1:24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0">
        <f t="shared" si="12"/>
        <v>0.294375</v>
      </c>
    </row>
    <row r="78" spans="1:24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0">
        <f t="shared" si="12"/>
        <v>0.54275</v>
      </c>
    </row>
    <row r="79" spans="1:24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0">
        <f t="shared" si="12"/>
        <v>0.279</v>
      </c>
    </row>
    <row r="80" spans="1:24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0">
        <f t="shared" si="12"/>
        <v>0.46449999999999997</v>
      </c>
    </row>
    <row r="81" spans="1:24" ht="11.25">
      <c r="A81" s="4" t="s">
        <v>76</v>
      </c>
      <c r="C81" s="3" t="s">
        <v>205</v>
      </c>
      <c r="E81" s="20">
        <v>0</v>
      </c>
      <c r="G81" s="19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0">
        <f t="shared" si="12"/>
        <v>0.42674999999999996</v>
      </c>
    </row>
    <row r="82" spans="1:24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0">
        <f t="shared" si="12"/>
        <v>0.365375</v>
      </c>
    </row>
    <row r="83" spans="1:24" ht="11.25">
      <c r="A83" s="4" t="s">
        <v>78</v>
      </c>
      <c r="C83" s="3" t="s">
        <v>207</v>
      </c>
      <c r="E83" s="20">
        <v>0</v>
      </c>
      <c r="G83" s="19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0">
        <f t="shared" si="12"/>
        <v>0.524875</v>
      </c>
    </row>
    <row r="84" spans="1:24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0">
        <f t="shared" si="12"/>
        <v>0.403375</v>
      </c>
    </row>
    <row r="85" spans="1:24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0">
        <f t="shared" si="12"/>
        <v>0.549625</v>
      </c>
    </row>
    <row r="86" spans="1:24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0">
        <f t="shared" si="12"/>
        <v>0.292</v>
      </c>
    </row>
    <row r="87" spans="1:24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0">
        <f t="shared" si="12"/>
        <v>0.430625</v>
      </c>
    </row>
    <row r="88" spans="1:24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0">
        <f t="shared" si="12"/>
        <v>0.23675000000000002</v>
      </c>
    </row>
    <row r="89" spans="1:24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0">
        <f t="shared" si="12"/>
        <v>0.39425</v>
      </c>
    </row>
    <row r="90" spans="1:24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0">
        <f t="shared" si="12"/>
        <v>0.43962500000000004</v>
      </c>
    </row>
    <row r="91" spans="1:24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0">
        <f t="shared" si="12"/>
        <v>0.29212499999999997</v>
      </c>
    </row>
    <row r="92" spans="1:24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0">
        <f t="shared" si="12"/>
        <v>0.40375</v>
      </c>
    </row>
    <row r="93" spans="1:24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0">
        <f t="shared" si="12"/>
        <v>0.5735</v>
      </c>
    </row>
    <row r="94" spans="1:24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0">
        <f t="shared" si="12"/>
        <v>0.554875</v>
      </c>
    </row>
    <row r="95" spans="1:24" ht="11.25">
      <c r="A95" s="4" t="s">
        <v>90</v>
      </c>
      <c r="C95" s="3" t="s">
        <v>219</v>
      </c>
      <c r="E95" s="20">
        <v>5117.7</v>
      </c>
      <c r="G95" s="19">
        <v>0.65</v>
      </c>
      <c r="I95" s="20">
        <f t="shared" si="7"/>
        <v>3326.505</v>
      </c>
      <c r="K95" s="5">
        <f t="shared" si="8"/>
        <v>1791.1949999999997</v>
      </c>
      <c r="M95" s="14">
        <f t="shared" si="9"/>
        <v>0.49737499999999996</v>
      </c>
      <c r="O95" s="5">
        <f t="shared" si="13"/>
        <v>890.8956131249997</v>
      </c>
      <c r="Q95" s="16">
        <f t="shared" si="10"/>
        <v>900.299386875</v>
      </c>
      <c r="S95" s="16">
        <f t="shared" si="11"/>
        <v>0</v>
      </c>
      <c r="V95" s="14">
        <v>0.3979</v>
      </c>
      <c r="W95" s="3">
        <v>1.25</v>
      </c>
      <c r="X95" s="50">
        <f t="shared" si="12"/>
        <v>0.49737499999999996</v>
      </c>
    </row>
    <row r="96" spans="1:24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0">
        <f t="shared" si="12"/>
        <v>0.298375</v>
      </c>
    </row>
    <row r="97" spans="1:24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0">
        <f t="shared" si="12"/>
        <v>0.306875</v>
      </c>
    </row>
    <row r="98" spans="1:24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0">
        <f t="shared" si="12"/>
        <v>0.48162499999999997</v>
      </c>
    </row>
    <row r="99" spans="1:24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0">
        <f t="shared" si="12"/>
        <v>0.34500000000000003</v>
      </c>
    </row>
    <row r="100" spans="1:24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0">
        <f t="shared" si="12"/>
        <v>0.378125</v>
      </c>
    </row>
    <row r="101" spans="1:24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0">
        <f t="shared" si="12"/>
        <v>0.34437500000000004</v>
      </c>
    </row>
    <row r="102" spans="1:24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0">
        <f t="shared" si="12"/>
        <v>0.33849999999999997</v>
      </c>
    </row>
    <row r="103" spans="1:24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0">
        <f t="shared" si="12"/>
        <v>0.486</v>
      </c>
    </row>
    <row r="104" spans="1:24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0">
        <f t="shared" si="12"/>
        <v>0.663625</v>
      </c>
    </row>
    <row r="105" spans="1:24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0.31837499999999996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0.2547</v>
      </c>
      <c r="W105" s="3">
        <v>1.25</v>
      </c>
      <c r="X105" s="50">
        <f t="shared" si="12"/>
        <v>0.31837499999999996</v>
      </c>
    </row>
    <row r="106" spans="1:24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0.29112499999999997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0.2329</v>
      </c>
      <c r="W106" s="3">
        <v>1.25</v>
      </c>
      <c r="X106" s="50">
        <f t="shared" si="12"/>
        <v>0.29112499999999997</v>
      </c>
    </row>
    <row r="107" spans="1:24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0.3835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0.3068</v>
      </c>
      <c r="W107" s="3">
        <v>1.25</v>
      </c>
      <c r="X107" s="50">
        <f t="shared" si="12"/>
        <v>0.3835</v>
      </c>
    </row>
    <row r="108" spans="1:24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0.464375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0.3715</v>
      </c>
      <c r="W108" s="3">
        <v>1.25</v>
      </c>
      <c r="X108" s="50">
        <f t="shared" si="12"/>
        <v>0.464375</v>
      </c>
    </row>
    <row r="109" spans="1:24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0.503375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0.4027</v>
      </c>
      <c r="W109" s="3">
        <v>1.25</v>
      </c>
      <c r="X109" s="50">
        <f t="shared" si="12"/>
        <v>0.503375</v>
      </c>
    </row>
    <row r="110" spans="1:24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0.312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0.2496</v>
      </c>
      <c r="W110" s="3">
        <v>1.25</v>
      </c>
      <c r="X110" s="50">
        <f t="shared" si="12"/>
        <v>0.312</v>
      </c>
    </row>
    <row r="111" spans="1:24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0.277875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0.2223</v>
      </c>
      <c r="W111" s="3">
        <v>1.25</v>
      </c>
      <c r="X111" s="50">
        <f t="shared" si="12"/>
        <v>0.277875</v>
      </c>
    </row>
    <row r="112" spans="1:24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0.46375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0.371</v>
      </c>
      <c r="W112" s="3">
        <v>1.25</v>
      </c>
      <c r="X112" s="50">
        <f t="shared" si="12"/>
        <v>0.46375</v>
      </c>
    </row>
    <row r="113" spans="1:24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0.43012500000000004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0.3441</v>
      </c>
      <c r="W113" s="3">
        <v>1.25</v>
      </c>
      <c r="X113" s="50">
        <f t="shared" si="12"/>
        <v>0.43012500000000004</v>
      </c>
    </row>
    <row r="114" spans="1:24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0.39325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0.3146</v>
      </c>
      <c r="W114" s="3">
        <v>1.25</v>
      </c>
      <c r="X114" s="50">
        <f t="shared" si="12"/>
        <v>0.39325</v>
      </c>
    </row>
    <row r="115" spans="1:24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0.402875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0.3223</v>
      </c>
      <c r="W115" s="3">
        <v>1.25</v>
      </c>
      <c r="X115" s="50">
        <f t="shared" si="12"/>
        <v>0.402875</v>
      </c>
    </row>
    <row r="116" spans="1:24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0.47600000000000003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0.3808</v>
      </c>
      <c r="W116" s="3">
        <v>1.25</v>
      </c>
      <c r="X116" s="50">
        <f t="shared" si="12"/>
        <v>0.47600000000000003</v>
      </c>
    </row>
    <row r="117" spans="1:24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0.333375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0.2667</v>
      </c>
      <c r="W117" s="3">
        <v>1.25</v>
      </c>
      <c r="X117" s="50">
        <f t="shared" si="12"/>
        <v>0.333375</v>
      </c>
    </row>
    <row r="118" spans="1:24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0.41275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0.3302</v>
      </c>
      <c r="W118" s="3">
        <v>1.25</v>
      </c>
      <c r="X118" s="50">
        <f t="shared" si="12"/>
        <v>0.41275</v>
      </c>
    </row>
    <row r="119" spans="1:24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0.342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0.2736</v>
      </c>
      <c r="W119" s="3">
        <v>1.25</v>
      </c>
      <c r="X119" s="50">
        <f t="shared" si="12"/>
        <v>0.342</v>
      </c>
    </row>
    <row r="120" spans="1:24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0.521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0.4168</v>
      </c>
      <c r="W120" s="3">
        <v>1.25</v>
      </c>
      <c r="X120" s="50">
        <f t="shared" si="12"/>
        <v>0.521</v>
      </c>
    </row>
    <row r="121" spans="1:24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0.534125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0.4273</v>
      </c>
      <c r="W121" s="3">
        <v>1.25</v>
      </c>
      <c r="X121" s="50">
        <f t="shared" si="12"/>
        <v>0.534125</v>
      </c>
    </row>
    <row r="122" spans="1:24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0.415125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0.3321</v>
      </c>
      <c r="W122" s="3">
        <v>1.25</v>
      </c>
      <c r="X122" s="50">
        <f t="shared" si="12"/>
        <v>0.415125</v>
      </c>
    </row>
    <row r="123" spans="1:24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0.34662499999999996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0.2773</v>
      </c>
      <c r="W123" s="3">
        <v>1.25</v>
      </c>
      <c r="X123" s="50">
        <f t="shared" si="12"/>
        <v>0.34662499999999996</v>
      </c>
    </row>
    <row r="124" spans="1:24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 t="shared" si="7"/>
        <v>0</v>
      </c>
      <c r="K124" s="5">
        <f t="shared" si="8"/>
        <v>0</v>
      </c>
      <c r="M124" s="14">
        <f t="shared" si="9"/>
        <v>0.306875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0.2455</v>
      </c>
      <c r="W124" s="3">
        <v>1.25</v>
      </c>
      <c r="X124" s="50">
        <f t="shared" si="12"/>
        <v>0.306875</v>
      </c>
    </row>
    <row r="125" spans="1:24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0.40675000000000006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0.3254</v>
      </c>
      <c r="W125" s="3">
        <v>1.25</v>
      </c>
      <c r="X125" s="50">
        <f t="shared" si="12"/>
        <v>0.40675000000000006</v>
      </c>
    </row>
    <row r="126" spans="1:24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0.44187499999999996</v>
      </c>
      <c r="O126" s="5">
        <f>K126*M126</f>
        <v>0</v>
      </c>
      <c r="Q126" s="16">
        <f t="shared" si="10"/>
        <v>0</v>
      </c>
      <c r="S126" s="16">
        <f t="shared" si="11"/>
        <v>0</v>
      </c>
      <c r="V126" s="14">
        <v>0.3535</v>
      </c>
      <c r="W126" s="3">
        <v>1.25</v>
      </c>
      <c r="X126" s="50">
        <f t="shared" si="12"/>
        <v>0.44187499999999996</v>
      </c>
    </row>
    <row r="127" spans="1:24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0.348375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0.2787</v>
      </c>
      <c r="W127" s="3">
        <v>1.25</v>
      </c>
      <c r="X127" s="50">
        <f t="shared" si="12"/>
        <v>0.348375</v>
      </c>
    </row>
    <row r="128" spans="1:24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0.325625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0.2605</v>
      </c>
      <c r="W128" s="3">
        <v>1.25</v>
      </c>
      <c r="X128" s="50">
        <f t="shared" si="12"/>
        <v>0.325625</v>
      </c>
    </row>
    <row r="129" spans="1:24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0.25437499999999996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0.2035</v>
      </c>
      <c r="W129" s="3">
        <v>1.25</v>
      </c>
      <c r="X129" s="50">
        <f t="shared" si="12"/>
        <v>0.25437499999999996</v>
      </c>
    </row>
    <row r="130" spans="1:24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0.461375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0.3691</v>
      </c>
      <c r="W130" s="3">
        <v>1.25</v>
      </c>
      <c r="X130" s="50">
        <f t="shared" si="12"/>
        <v>0.461375</v>
      </c>
    </row>
    <row r="131" spans="1:24" ht="11.25">
      <c r="A131" s="4" t="s">
        <v>126</v>
      </c>
      <c r="C131" s="3" t="s">
        <v>254</v>
      </c>
      <c r="E131" s="20">
        <v>0</v>
      </c>
      <c r="G131" s="19">
        <v>0.65</v>
      </c>
      <c r="I131" s="20">
        <f t="shared" si="7"/>
        <v>0</v>
      </c>
      <c r="K131" s="5">
        <f t="shared" si="8"/>
        <v>0</v>
      </c>
      <c r="M131" s="14">
        <f t="shared" si="9"/>
        <v>0.38399999999999995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0.3072</v>
      </c>
      <c r="W131" s="3">
        <v>1.25</v>
      </c>
      <c r="X131" s="50">
        <f t="shared" si="12"/>
        <v>0.38399999999999995</v>
      </c>
    </row>
    <row r="132" spans="1:24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0.439125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0.3513</v>
      </c>
      <c r="W132" s="3">
        <v>1.25</v>
      </c>
      <c r="X132" s="50">
        <f t="shared" si="12"/>
        <v>0.439125</v>
      </c>
    </row>
    <row r="133" spans="1:24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0.337375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0.2699</v>
      </c>
      <c r="W133" s="3">
        <v>1.25</v>
      </c>
      <c r="X133" s="50">
        <f t="shared" si="12"/>
        <v>0.337375</v>
      </c>
    </row>
    <row r="134" spans="1:24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0.304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0.2432</v>
      </c>
      <c r="W134" s="3">
        <v>1.25</v>
      </c>
      <c r="X134" s="50">
        <f t="shared" si="12"/>
        <v>0.304</v>
      </c>
    </row>
    <row r="135" spans="1:24" ht="11.25">
      <c r="A135" s="4" t="s">
        <v>130</v>
      </c>
      <c r="C135" s="3" t="s">
        <v>258</v>
      </c>
      <c r="E135" s="20">
        <v>0</v>
      </c>
      <c r="G135" s="19">
        <v>0.65</v>
      </c>
      <c r="I135" s="20">
        <f t="shared" si="7"/>
        <v>0</v>
      </c>
      <c r="K135" s="5">
        <f>E135-I135</f>
        <v>0</v>
      </c>
      <c r="M135" s="14">
        <f t="shared" si="9"/>
        <v>0.446125</v>
      </c>
      <c r="O135" s="5">
        <f>K135*M135</f>
        <v>0</v>
      </c>
      <c r="Q135" s="16">
        <f>K135-O135</f>
        <v>0</v>
      </c>
      <c r="S135" s="16">
        <f t="shared" si="11"/>
        <v>0</v>
      </c>
      <c r="V135" s="14">
        <v>0.3569</v>
      </c>
      <c r="W135" s="3">
        <v>1.25</v>
      </c>
      <c r="X135" s="50">
        <f t="shared" si="12"/>
        <v>0.446125</v>
      </c>
    </row>
    <row r="136" spans="1:24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0.480375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0.3843</v>
      </c>
      <c r="W136" s="3">
        <v>1.25</v>
      </c>
      <c r="X136" s="50">
        <f t="shared" si="12"/>
        <v>0.480375</v>
      </c>
    </row>
    <row r="137" spans="1:24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f>X137</f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  <c r="V137" s="14">
        <v>0.4553</v>
      </c>
      <c r="W137" s="3">
        <v>1.25</v>
      </c>
      <c r="X137" s="50">
        <f>V137*W137</f>
        <v>0.569125</v>
      </c>
    </row>
    <row r="138" spans="1:24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0.4587</v>
      </c>
      <c r="W138" s="3">
        <v>1.25</v>
      </c>
      <c r="X138" s="50">
        <f>V138*W138</f>
        <v>0.573375</v>
      </c>
    </row>
    <row r="139" spans="5:9" ht="11.25">
      <c r="E139" s="40"/>
      <c r="G139" s="19"/>
      <c r="I139" s="18"/>
    </row>
    <row r="140" spans="5:9" ht="11.25">
      <c r="E140" s="40"/>
      <c r="G140" s="19"/>
      <c r="I140" s="18"/>
    </row>
    <row r="141" spans="5:17" ht="11.25">
      <c r="E141" s="40"/>
      <c r="G141" s="19"/>
      <c r="I141" s="18"/>
      <c r="Q141" s="16">
        <f>K141-O141</f>
        <v>0</v>
      </c>
    </row>
    <row r="142" spans="3:19" ht="11.25">
      <c r="C142" s="3" t="s">
        <v>262</v>
      </c>
      <c r="E142" s="40">
        <f>SUM(E9:E141)</f>
        <v>7859.2</v>
      </c>
      <c r="G142" s="19"/>
      <c r="I142" s="18">
        <f>SUM(I9:I141)</f>
        <v>5108.4800000000005</v>
      </c>
      <c r="K142" s="5">
        <f>SUM(K9:K141)</f>
        <v>2750.7199999999993</v>
      </c>
      <c r="O142" s="5">
        <f>SUM(O9:O141)</f>
        <v>1286.9395568749997</v>
      </c>
      <c r="Q142" s="16">
        <f>K142-O142</f>
        <v>1463.7804431249997</v>
      </c>
      <c r="S142" s="16">
        <f>SUM(S9:S141)</f>
        <v>0</v>
      </c>
    </row>
    <row r="143" spans="5:17" ht="11.25">
      <c r="E143" s="6"/>
      <c r="G143" s="19"/>
      <c r="Q143" s="16"/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I146" s="18"/>
      <c r="Q146" s="16"/>
    </row>
    <row r="147" spans="5:17" ht="11.25">
      <c r="E147" s="6"/>
      <c r="G147" s="19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297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4094.16</v>
      </c>
      <c r="G95" s="19">
        <v>0.65</v>
      </c>
      <c r="I95" s="20">
        <f t="shared" si="5"/>
        <v>2661.204</v>
      </c>
      <c r="K95" s="5">
        <f t="shared" si="6"/>
        <v>1432.9559999999997</v>
      </c>
      <c r="M95" s="14">
        <v>0.49737499999999996</v>
      </c>
      <c r="O95" s="5">
        <f t="shared" si="9"/>
        <v>712.7164904999997</v>
      </c>
      <c r="Q95" s="16">
        <f t="shared" si="7"/>
        <v>720.2395094999999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38563</v>
      </c>
      <c r="G117" s="19">
        <v>0.65</v>
      </c>
      <c r="I117" s="20">
        <f t="shared" si="5"/>
        <v>25065.95</v>
      </c>
      <c r="K117" s="5">
        <f t="shared" si="6"/>
        <v>13497.05</v>
      </c>
      <c r="M117" s="14">
        <v>0.333375</v>
      </c>
      <c r="O117" s="5">
        <f t="shared" si="9"/>
        <v>4499.579043749999</v>
      </c>
      <c r="Q117" s="16">
        <f t="shared" si="7"/>
        <v>8997.47095625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19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42657.16</v>
      </c>
      <c r="G142" s="6"/>
      <c r="I142" s="18">
        <f>SUM(I9:I141)</f>
        <v>27727.154000000002</v>
      </c>
      <c r="K142" s="5">
        <f>SUM(K9:K141)</f>
        <v>14930.006</v>
      </c>
      <c r="O142" s="5">
        <f>SUM(O9:O141)</f>
        <v>5212.295534249999</v>
      </c>
      <c r="Q142" s="16">
        <f>K142-O142</f>
        <v>9717.71046575</v>
      </c>
      <c r="S142" s="16">
        <f>SUM(S9:S141)</f>
        <v>0</v>
      </c>
    </row>
    <row r="143" spans="5:17" ht="11.25">
      <c r="E143" s="34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9"/>
  <sheetViews>
    <sheetView zoomScalePageLayoutView="0" workbookViewId="0" topLeftCell="A47">
      <selection activeCell="E144" sqref="E144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5" t="s">
        <v>301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D8" s="11"/>
      <c r="E8" s="13" t="s">
        <v>302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F10" s="20" t="e">
        <f>E10+#REF!</f>
        <v>#REF!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 aca="true" t="shared" si="2" ref="O10:O73"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F11" s="20" t="e">
        <f>E11+#REF!</f>
        <v>#REF!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136</v>
      </c>
      <c r="E12" s="20">
        <v>0</v>
      </c>
      <c r="F12" s="20" t="e">
        <f>E12+#REF!</f>
        <v>#REF!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137</v>
      </c>
      <c r="E13" s="20">
        <v>0</v>
      </c>
      <c r="F13" s="20" t="e">
        <f>E13+#REF!</f>
        <v>#REF!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138</v>
      </c>
      <c r="E14" s="20">
        <v>0</v>
      </c>
      <c r="F14" s="20" t="e">
        <f>E14+#REF!</f>
        <v>#REF!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139</v>
      </c>
      <c r="E15" s="20">
        <v>0</v>
      </c>
      <c r="F15" s="20" t="e">
        <f>E15+#REF!</f>
        <v>#REF!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140</v>
      </c>
      <c r="E16" s="20">
        <v>0</v>
      </c>
      <c r="F16" s="20" t="e">
        <f>E16+#REF!</f>
        <v>#REF!</v>
      </c>
      <c r="G16" s="19">
        <v>0.65</v>
      </c>
      <c r="I16" s="20">
        <f>E16*G16</f>
        <v>0</v>
      </c>
      <c r="K16" s="5">
        <f>E16-I16</f>
        <v>0</v>
      </c>
      <c r="M16" s="14">
        <v>0.41275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141</v>
      </c>
      <c r="E17" s="20">
        <v>0</v>
      </c>
      <c r="F17" s="20" t="e">
        <f>E20+#REF!</f>
        <v>#REF!</v>
      </c>
      <c r="G17" s="19">
        <v>0.65</v>
      </c>
      <c r="I17" s="20">
        <f>E17*G17</f>
        <v>0</v>
      </c>
      <c r="K17" s="5">
        <f>E17-I17</f>
        <v>0</v>
      </c>
      <c r="M17" s="14">
        <v>0.5347500000000001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142</v>
      </c>
      <c r="E18" s="20">
        <v>0</v>
      </c>
      <c r="F18" s="20" t="e">
        <f>E22+#REF!</f>
        <v>#REF!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2"/>
        <v>0</v>
      </c>
      <c r="Q18" s="16">
        <f t="shared" si="3"/>
        <v>0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143</v>
      </c>
      <c r="E19" s="20">
        <v>0</v>
      </c>
      <c r="F19" s="20" t="e">
        <f>E23+#REF!</f>
        <v>#REF!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144</v>
      </c>
      <c r="E20" s="20">
        <v>0</v>
      </c>
      <c r="F20" s="20" t="e">
        <f>E24+#REF!</f>
        <v>#REF!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145</v>
      </c>
      <c r="E21" s="20">
        <v>0</v>
      </c>
      <c r="F21" s="20" t="e">
        <f>E25+#REF!</f>
        <v>#REF!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146</v>
      </c>
      <c r="E22" s="20">
        <v>0</v>
      </c>
      <c r="F22" s="20" t="e">
        <f>E26+#REF!</f>
        <v>#REF!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2"/>
        <v>0</v>
      </c>
      <c r="Q22" s="16">
        <f t="shared" si="3"/>
        <v>0</v>
      </c>
      <c r="S22" s="16">
        <f t="shared" si="4"/>
        <v>0</v>
      </c>
    </row>
    <row r="23" spans="1:19" ht="11.25">
      <c r="A23" s="4" t="s">
        <v>18</v>
      </c>
      <c r="C23" s="3" t="s">
        <v>147</v>
      </c>
      <c r="E23" s="20">
        <v>0</v>
      </c>
      <c r="F23" s="20" t="e">
        <f>E27+#REF!</f>
        <v>#REF!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148</v>
      </c>
      <c r="E24" s="20">
        <v>0</v>
      </c>
      <c r="F24" s="20" t="e">
        <f>E28+#REF!</f>
        <v>#REF!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149</v>
      </c>
      <c r="E25" s="20">
        <v>0</v>
      </c>
      <c r="F25" s="20" t="e">
        <f>E29+#REF!</f>
        <v>#REF!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150</v>
      </c>
      <c r="E26" s="20">
        <v>0</v>
      </c>
      <c r="F26" s="20" t="e">
        <f>E31+#REF!</f>
        <v>#REF!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151</v>
      </c>
      <c r="E27" s="20">
        <v>0</v>
      </c>
      <c r="F27" s="20" t="e">
        <f>E32+#REF!</f>
        <v>#REF!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152</v>
      </c>
      <c r="E28" s="20">
        <v>0</v>
      </c>
      <c r="F28" s="20" t="e">
        <f>E34+#REF!</f>
        <v>#REF!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153</v>
      </c>
      <c r="E29" s="20">
        <v>0</v>
      </c>
      <c r="F29" s="20" t="e">
        <f>E35+#REF!</f>
        <v>#REF!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154</v>
      </c>
      <c r="E30" s="20">
        <v>0</v>
      </c>
      <c r="F30" s="20" t="e">
        <f>E36+#REF!</f>
        <v>#REF!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155</v>
      </c>
      <c r="E31" s="20">
        <v>0</v>
      </c>
      <c r="F31" s="20" t="e">
        <f>E37+#REF!</f>
        <v>#REF!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156</v>
      </c>
      <c r="E32" s="20">
        <v>0</v>
      </c>
      <c r="F32" s="20" t="e">
        <f>E38+#REF!</f>
        <v>#REF!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157</v>
      </c>
      <c r="E33" s="20">
        <v>0</v>
      </c>
      <c r="F33" s="20" t="e">
        <f>E40+#REF!</f>
        <v>#REF!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158</v>
      </c>
      <c r="E34" s="20">
        <v>0</v>
      </c>
      <c r="F34" s="20" t="e">
        <f>E41+#REF!</f>
        <v>#REF!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159</v>
      </c>
      <c r="E35" s="20">
        <v>2631.96</v>
      </c>
      <c r="F35" s="20" t="e">
        <f>E42+#REF!</f>
        <v>#REF!</v>
      </c>
      <c r="G35" s="19">
        <v>0.65</v>
      </c>
      <c r="I35" s="20">
        <f t="shared" si="0"/>
        <v>1710.7740000000001</v>
      </c>
      <c r="K35" s="5">
        <f t="shared" si="1"/>
        <v>921.1859999999999</v>
      </c>
      <c r="M35" s="14">
        <v>0.41974999999999996</v>
      </c>
      <c r="O35" s="5">
        <f t="shared" si="2"/>
        <v>386.66782349999994</v>
      </c>
      <c r="Q35" s="16">
        <f t="shared" si="3"/>
        <v>534.5181765</v>
      </c>
      <c r="S35" s="16">
        <f t="shared" si="4"/>
        <v>0</v>
      </c>
    </row>
    <row r="36" spans="1:19" ht="11.25">
      <c r="A36" s="4" t="s">
        <v>31</v>
      </c>
      <c r="C36" s="3" t="s">
        <v>160</v>
      </c>
      <c r="E36" s="20">
        <v>0</v>
      </c>
      <c r="F36" s="20" t="e">
        <f>E44+#REF!</f>
        <v>#REF!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161</v>
      </c>
      <c r="E37" s="20">
        <v>0</v>
      </c>
      <c r="F37" s="20" t="e">
        <f>E45+#REF!</f>
        <v>#REF!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2"/>
        <v>0</v>
      </c>
      <c r="Q37" s="16">
        <f t="shared" si="3"/>
        <v>0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162</v>
      </c>
      <c r="E38" s="20">
        <v>0</v>
      </c>
      <c r="F38" s="20" t="e">
        <f>E46+#REF!</f>
        <v>#REF!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2"/>
        <v>0</v>
      </c>
      <c r="Q38" s="16">
        <f t="shared" si="3"/>
        <v>0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163</v>
      </c>
      <c r="E39" s="20">
        <v>0</v>
      </c>
      <c r="F39" s="20" t="e">
        <f>E47+#REF!</f>
        <v>#REF!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164</v>
      </c>
      <c r="E40" s="20">
        <v>0</v>
      </c>
      <c r="F40" s="20" t="e">
        <f>E48+#REF!</f>
        <v>#REF!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165</v>
      </c>
      <c r="E41" s="20">
        <v>0</v>
      </c>
      <c r="F41" s="20" t="e">
        <f>E49+#REF!</f>
        <v>#REF!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166</v>
      </c>
      <c r="E42" s="20">
        <v>0</v>
      </c>
      <c r="F42" s="20" t="e">
        <f>E50+#REF!</f>
        <v>#REF!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167</v>
      </c>
      <c r="E43" s="20">
        <v>0</v>
      </c>
      <c r="F43" s="20" t="e">
        <f>E51+#REF!</f>
        <v>#REF!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168</v>
      </c>
      <c r="E44" s="20">
        <v>0</v>
      </c>
      <c r="F44" s="20" t="e">
        <f>E52+#REF!</f>
        <v>#REF!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169</v>
      </c>
      <c r="E45" s="20">
        <v>0</v>
      </c>
      <c r="F45" s="20" t="e">
        <f>E54+#REF!</f>
        <v>#REF!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170</v>
      </c>
      <c r="E46" s="20">
        <v>0</v>
      </c>
      <c r="F46" s="20" t="e">
        <f>E55+#REF!</f>
        <v>#REF!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171</v>
      </c>
      <c r="E47" s="20">
        <v>0</v>
      </c>
      <c r="F47" s="20" t="e">
        <f>E56+#REF!</f>
        <v>#REF!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172</v>
      </c>
      <c r="E48" s="20">
        <v>0</v>
      </c>
      <c r="F48" s="20" t="e">
        <f>E57+#REF!</f>
        <v>#REF!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173</v>
      </c>
      <c r="E49" s="20">
        <v>0</v>
      </c>
      <c r="F49" s="20" t="e">
        <f>E59+#REF!</f>
        <v>#REF!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174</v>
      </c>
      <c r="E50" s="20">
        <v>0</v>
      </c>
      <c r="F50" s="20" t="e">
        <f>E60+#REF!</f>
        <v>#REF!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175</v>
      </c>
      <c r="E51" s="20">
        <v>0</v>
      </c>
      <c r="F51" s="20" t="e">
        <f>E61+#REF!</f>
        <v>#REF!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176</v>
      </c>
      <c r="E52" s="20">
        <v>0</v>
      </c>
      <c r="F52" s="20" t="e">
        <f>E62+#REF!</f>
        <v>#REF!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177</v>
      </c>
      <c r="E53" s="20">
        <v>0</v>
      </c>
      <c r="F53" s="20" t="e">
        <f>E63+#REF!</f>
        <v>#REF!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178</v>
      </c>
      <c r="E54" s="20">
        <v>0</v>
      </c>
      <c r="F54" s="20" t="e">
        <f>E64+#REF!</f>
        <v>#REF!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179</v>
      </c>
      <c r="E55" s="20">
        <v>0</v>
      </c>
      <c r="F55" s="20" t="e">
        <f>E65+#REF!</f>
        <v>#REF!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180</v>
      </c>
      <c r="E56" s="20">
        <v>0</v>
      </c>
      <c r="F56" s="20" t="e">
        <f>E66+#REF!</f>
        <v>#REF!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181</v>
      </c>
      <c r="E57" s="20">
        <v>0</v>
      </c>
      <c r="F57" s="20" t="e">
        <f>E67+#REF!</f>
        <v>#REF!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2"/>
        <v>0</v>
      </c>
      <c r="Q57" s="16">
        <f t="shared" si="3"/>
        <v>0</v>
      </c>
      <c r="S57" s="16">
        <f t="shared" si="4"/>
        <v>0</v>
      </c>
    </row>
    <row r="58" spans="1:19" ht="11.25">
      <c r="A58" s="4" t="s">
        <v>53</v>
      </c>
      <c r="C58" s="3" t="s">
        <v>182</v>
      </c>
      <c r="E58" s="20">
        <v>0</v>
      </c>
      <c r="F58" s="20" t="e">
        <f>E68+#REF!</f>
        <v>#REF!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183</v>
      </c>
      <c r="E59" s="20">
        <v>0</v>
      </c>
      <c r="F59" s="20" t="e">
        <f>E69+#REF!</f>
        <v>#REF!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184</v>
      </c>
      <c r="E60" s="20">
        <v>0</v>
      </c>
      <c r="F60" s="20" t="e">
        <f>E70+#REF!</f>
        <v>#REF!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185</v>
      </c>
      <c r="E61" s="20">
        <v>0</v>
      </c>
      <c r="F61" s="20" t="e">
        <f>E71+#REF!</f>
        <v>#REF!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186</v>
      </c>
      <c r="E62" s="20">
        <v>0</v>
      </c>
      <c r="F62" s="20" t="e">
        <f>E73+#REF!</f>
        <v>#REF!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187</v>
      </c>
      <c r="E63" s="20">
        <v>0</v>
      </c>
      <c r="F63" s="20" t="e">
        <f>E74+#REF!</f>
        <v>#REF!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188</v>
      </c>
      <c r="E64" s="20">
        <v>0</v>
      </c>
      <c r="F64" s="20" t="e">
        <f>E75+#REF!</f>
        <v>#REF!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189</v>
      </c>
      <c r="E65" s="20">
        <v>0</v>
      </c>
      <c r="F65" s="20" t="e">
        <f>E77+#REF!</f>
        <v>#REF!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190</v>
      </c>
      <c r="E66" s="20">
        <v>0</v>
      </c>
      <c r="F66" s="20" t="e">
        <f>E78+#REF!</f>
        <v>#REF!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191</v>
      </c>
      <c r="E67" s="20">
        <v>0</v>
      </c>
      <c r="F67" s="20" t="e">
        <f>E80+#REF!</f>
        <v>#REF!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192</v>
      </c>
      <c r="E68" s="20">
        <v>0</v>
      </c>
      <c r="F68" s="20" t="e">
        <f>E81+#REF!</f>
        <v>#REF!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193</v>
      </c>
      <c r="E69" s="20">
        <v>0</v>
      </c>
      <c r="F69" s="20" t="e">
        <f>E82+#REF!</f>
        <v>#REF!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194</v>
      </c>
      <c r="E70" s="20">
        <v>0</v>
      </c>
      <c r="F70" s="20" t="e">
        <f>E84+#REF!</f>
        <v>#REF!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195</v>
      </c>
      <c r="E71" s="20">
        <v>0</v>
      </c>
      <c r="F71" s="20" t="e">
        <f>E85+#REF!</f>
        <v>#REF!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196</v>
      </c>
      <c r="E72" s="20">
        <v>0</v>
      </c>
      <c r="F72" s="20" t="e">
        <f>E86+#REF!</f>
        <v>#REF!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197</v>
      </c>
      <c r="E73" s="20">
        <v>0</v>
      </c>
      <c r="F73" s="20" t="e">
        <f>E87+#REF!</f>
        <v>#REF!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198</v>
      </c>
      <c r="E74" s="20">
        <v>0</v>
      </c>
      <c r="F74" s="20" t="e">
        <f>E88+#REF!</f>
        <v>#REF!</v>
      </c>
      <c r="G74" s="19">
        <v>0.65</v>
      </c>
      <c r="I74" s="20">
        <f aca="true" t="shared" si="5" ref="I74:I136">E74*G74</f>
        <v>0</v>
      </c>
      <c r="K74" s="5">
        <f aca="true" t="shared" si="6" ref="K74:K136">E74-I74</f>
        <v>0</v>
      </c>
      <c r="M74" s="14">
        <v>0.510375</v>
      </c>
      <c r="O74" s="5">
        <f aca="true" t="shared" si="7" ref="O74:O136">K74*M74</f>
        <v>0</v>
      </c>
      <c r="Q74" s="16">
        <f aca="true" t="shared" si="8" ref="Q74:Q136">K74-O74</f>
        <v>0</v>
      </c>
      <c r="S74" s="16">
        <f aca="true" t="shared" si="9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F75" s="20" t="e">
        <f>E89+#REF!</f>
        <v>#REF!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200</v>
      </c>
      <c r="E76" s="20">
        <v>0</v>
      </c>
      <c r="F76" s="20" t="e">
        <f>E90+#REF!</f>
        <v>#REF!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201</v>
      </c>
      <c r="E77" s="20">
        <v>0</v>
      </c>
      <c r="F77" s="20" t="e">
        <f>E91+#REF!</f>
        <v>#REF!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202</v>
      </c>
      <c r="E78" s="20">
        <v>0</v>
      </c>
      <c r="F78" s="20" t="e">
        <f>E92+#REF!</f>
        <v>#REF!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203</v>
      </c>
      <c r="E79" s="20">
        <v>0</v>
      </c>
      <c r="F79" s="20" t="e">
        <f>E93+#REF!</f>
        <v>#REF!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204</v>
      </c>
      <c r="E80" s="20">
        <v>0</v>
      </c>
      <c r="F80" s="20" t="e">
        <f>E94+#REF!</f>
        <v>#REF!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205</v>
      </c>
      <c r="E81" s="20">
        <v>0</v>
      </c>
      <c r="F81" s="20" t="e">
        <f>E95+#REF!</f>
        <v>#REF!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206</v>
      </c>
      <c r="E82" s="20">
        <v>0</v>
      </c>
      <c r="F82" s="20" t="e">
        <f>E96+#REF!</f>
        <v>#REF!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207</v>
      </c>
      <c r="E83" s="20">
        <v>0</v>
      </c>
      <c r="F83" s="20" t="e">
        <f>E97+#REF!</f>
        <v>#REF!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208</v>
      </c>
      <c r="E84" s="20">
        <v>0</v>
      </c>
      <c r="F84" s="20" t="e">
        <f>E98+#REF!</f>
        <v>#REF!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209</v>
      </c>
      <c r="E85" s="20">
        <v>0</v>
      </c>
      <c r="F85" s="20" t="e">
        <f>E99+#REF!</f>
        <v>#REF!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210</v>
      </c>
      <c r="E86" s="20">
        <v>0</v>
      </c>
      <c r="F86" s="20" t="e">
        <f>E100+#REF!</f>
        <v>#REF!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211</v>
      </c>
      <c r="E87" s="20">
        <v>0</v>
      </c>
      <c r="F87" s="20" t="e">
        <f>E101+#REF!</f>
        <v>#REF!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212</v>
      </c>
      <c r="E88" s="20">
        <v>0</v>
      </c>
      <c r="F88" s="20" t="e">
        <f>E102+#REF!</f>
        <v>#REF!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213</v>
      </c>
      <c r="E89" s="20">
        <v>0</v>
      </c>
      <c r="F89" s="20" t="e">
        <f>E103+#REF!</f>
        <v>#REF!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214</v>
      </c>
      <c r="E90" s="20">
        <v>20855.5</v>
      </c>
      <c r="F90" s="20" t="e">
        <f>E104+#REF!</f>
        <v>#REF!</v>
      </c>
      <c r="G90" s="19">
        <v>0.65</v>
      </c>
      <c r="I90" s="20">
        <f t="shared" si="5"/>
        <v>13556.075</v>
      </c>
      <c r="K90" s="5">
        <f t="shared" si="6"/>
        <v>7299.424999999999</v>
      </c>
      <c r="M90" s="14">
        <v>0.43962500000000004</v>
      </c>
      <c r="O90" s="5">
        <f t="shared" si="7"/>
        <v>3209.009715625</v>
      </c>
      <c r="Q90" s="16">
        <f t="shared" si="8"/>
        <v>4090.4152843749994</v>
      </c>
      <c r="S90" s="16">
        <f t="shared" si="9"/>
        <v>0</v>
      </c>
    </row>
    <row r="91" spans="1:19" ht="11.25">
      <c r="A91" s="4" t="s">
        <v>86</v>
      </c>
      <c r="C91" s="3" t="s">
        <v>215</v>
      </c>
      <c r="E91" s="20">
        <v>0</v>
      </c>
      <c r="F91" s="20" t="e">
        <f>#REF!+#REF!</f>
        <v>#REF!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216</v>
      </c>
      <c r="E92" s="20">
        <v>0</v>
      </c>
      <c r="F92" s="20" t="e">
        <f>E105+#REF!</f>
        <v>#REF!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217</v>
      </c>
      <c r="E93" s="20">
        <v>0</v>
      </c>
      <c r="F93" s="20" t="e">
        <f>E106+#REF!</f>
        <v>#REF!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7"/>
        <v>0</v>
      </c>
      <c r="Q93" s="16">
        <f t="shared" si="8"/>
        <v>0</v>
      </c>
      <c r="S93" s="16">
        <f t="shared" si="9"/>
        <v>0</v>
      </c>
    </row>
    <row r="94" spans="1:19" ht="11.25">
      <c r="A94" s="4" t="s">
        <v>89</v>
      </c>
      <c r="C94" s="3" t="s">
        <v>218</v>
      </c>
      <c r="E94" s="20">
        <v>0</v>
      </c>
      <c r="F94" s="20" t="e">
        <f>E107+#REF!</f>
        <v>#REF!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219</v>
      </c>
      <c r="E95" s="20">
        <v>4094.16</v>
      </c>
      <c r="F95" s="20" t="e">
        <f>E108+#REF!</f>
        <v>#REF!</v>
      </c>
      <c r="G95" s="19">
        <v>0.65</v>
      </c>
      <c r="I95" s="20">
        <f t="shared" si="5"/>
        <v>2661.204</v>
      </c>
      <c r="K95" s="5">
        <f t="shared" si="6"/>
        <v>1432.9559999999997</v>
      </c>
      <c r="M95" s="14">
        <v>0.49737499999999996</v>
      </c>
      <c r="O95" s="5">
        <f t="shared" si="7"/>
        <v>712.7164904999997</v>
      </c>
      <c r="Q95" s="16">
        <f t="shared" si="8"/>
        <v>720.2395094999999</v>
      </c>
      <c r="S95" s="16">
        <f t="shared" si="9"/>
        <v>0</v>
      </c>
    </row>
    <row r="96" spans="1:19" ht="11.25">
      <c r="A96" s="4" t="s">
        <v>91</v>
      </c>
      <c r="C96" s="3" t="s">
        <v>220</v>
      </c>
      <c r="E96" s="20">
        <v>0</v>
      </c>
      <c r="F96" s="20" t="e">
        <f>E110+#REF!</f>
        <v>#REF!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221</v>
      </c>
      <c r="E97" s="20">
        <v>0</v>
      </c>
      <c r="F97" s="20" t="e">
        <f>E111+#REF!</f>
        <v>#REF!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222</v>
      </c>
      <c r="E98" s="20">
        <v>0</v>
      </c>
      <c r="F98" s="20" t="e">
        <f>#REF!+#REF!</f>
        <v>#REF!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223</v>
      </c>
      <c r="E99" s="20">
        <v>0</v>
      </c>
      <c r="F99" s="20" t="e">
        <f>#REF!+#REF!</f>
        <v>#REF!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224</v>
      </c>
      <c r="E100" s="20">
        <v>0</v>
      </c>
      <c r="F100" s="20" t="e">
        <f>#REF!+#REF!</f>
        <v>#REF!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225</v>
      </c>
      <c r="E101" s="20">
        <v>0</v>
      </c>
      <c r="F101" s="20" t="e">
        <f>E112+#REF!</f>
        <v>#REF!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226</v>
      </c>
      <c r="E102" s="20">
        <v>0</v>
      </c>
      <c r="F102" s="20" t="e">
        <f>E113+#REF!</f>
        <v>#REF!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227</v>
      </c>
      <c r="E103" s="20">
        <v>0</v>
      </c>
      <c r="F103" s="20" t="e">
        <f>E116+#REF!</f>
        <v>#REF!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228</v>
      </c>
      <c r="E104" s="20">
        <v>0</v>
      </c>
      <c r="F104" s="20" t="e">
        <f>E117+#REF!</f>
        <v>#REF!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229</v>
      </c>
      <c r="E105" s="20">
        <v>0</v>
      </c>
      <c r="F105" s="20" t="e">
        <f>#REF!+#REF!</f>
        <v>#REF!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230</v>
      </c>
      <c r="E106" s="20">
        <v>0</v>
      </c>
      <c r="F106" s="20" t="e">
        <f>#REF!+#REF!</f>
        <v>#REF!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231</v>
      </c>
      <c r="E107" s="20">
        <v>0</v>
      </c>
      <c r="F107" s="20" t="e">
        <f>E118+#REF!</f>
        <v>#REF!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232</v>
      </c>
      <c r="E108" s="20">
        <v>0</v>
      </c>
      <c r="F108" s="20" t="e">
        <f>E119+#REF!</f>
        <v>#REF!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233</v>
      </c>
      <c r="E109" s="20">
        <v>0</v>
      </c>
      <c r="F109" s="20" t="e">
        <f>E123+#REF!</f>
        <v>#REF!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234</v>
      </c>
      <c r="E110" s="20">
        <v>0</v>
      </c>
      <c r="F110" s="20" t="e">
        <f>E124+#REF!</f>
        <v>#REF!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235</v>
      </c>
      <c r="E111" s="20">
        <v>0</v>
      </c>
      <c r="F111" s="20" t="e">
        <f>E125+#REF!</f>
        <v>#REF!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236</v>
      </c>
      <c r="E112" s="20">
        <v>0</v>
      </c>
      <c r="F112" s="20" t="e">
        <f>E126+#REF!</f>
        <v>#REF!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109</v>
      </c>
      <c r="C113" s="3" t="s">
        <v>237</v>
      </c>
      <c r="E113" s="20">
        <v>0</v>
      </c>
      <c r="F113" s="20" t="e">
        <f>E127+#REF!</f>
        <v>#REF!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238</v>
      </c>
      <c r="E114" s="20">
        <v>0</v>
      </c>
      <c r="F114" s="20" t="e">
        <f>E128+#REF!</f>
        <v>#REF!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108</v>
      </c>
      <c r="C115" s="3" t="s">
        <v>277</v>
      </c>
      <c r="E115" s="20">
        <v>0</v>
      </c>
      <c r="F115" s="20" t="e">
        <f>E132+#REF!</f>
        <v>#REF!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111</v>
      </c>
      <c r="C116" s="3" t="s">
        <v>239</v>
      </c>
      <c r="E116" s="20">
        <v>0</v>
      </c>
      <c r="F116" s="20" t="e">
        <f>E133+#REF!</f>
        <v>#REF!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240</v>
      </c>
      <c r="E117" s="20">
        <v>0</v>
      </c>
      <c r="F117" s="20" t="e">
        <f>E134+#REF!</f>
        <v>#REF!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241</v>
      </c>
      <c r="E118" s="20">
        <v>0</v>
      </c>
      <c r="F118" s="20" t="e">
        <f>E135+#REF!</f>
        <v>#REF!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242</v>
      </c>
      <c r="E119" s="20">
        <v>0</v>
      </c>
      <c r="F119" s="20" t="e">
        <f>E136+#REF!</f>
        <v>#REF!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243</v>
      </c>
      <c r="E120" s="20">
        <v>0</v>
      </c>
      <c r="F120" s="20" t="e">
        <f>E137+#REF!</f>
        <v>#REF!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244</v>
      </c>
      <c r="E121" s="20">
        <v>0</v>
      </c>
      <c r="F121" s="20" t="e">
        <f>#REF!+#REF!</f>
        <v>#REF!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245</v>
      </c>
      <c r="E122" s="20">
        <v>0</v>
      </c>
      <c r="F122" s="20" t="e">
        <f>#REF!+#REF!</f>
        <v>#REF!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246</v>
      </c>
      <c r="E123" s="20">
        <v>0</v>
      </c>
      <c r="F123" s="20" t="e">
        <f>#REF!+#REF!</f>
        <v>#REF!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247</v>
      </c>
      <c r="E124" s="20">
        <v>0</v>
      </c>
      <c r="F124" s="20" t="e">
        <f>#REF!+#REF!</f>
        <v>#REF!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248</v>
      </c>
      <c r="E125" s="20">
        <v>0</v>
      </c>
      <c r="F125" s="20" t="e">
        <f>#REF!+#REF!</f>
        <v>#REF!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249</v>
      </c>
      <c r="E126" s="20">
        <v>0</v>
      </c>
      <c r="F126" s="20" t="e">
        <f>#REF!+#REF!</f>
        <v>#REF!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250</v>
      </c>
      <c r="E127" s="20">
        <v>0</v>
      </c>
      <c r="F127" s="20" t="e">
        <f>#REF!+#REF!</f>
        <v>#REF!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251</v>
      </c>
      <c r="E128" s="20">
        <v>0</v>
      </c>
      <c r="F128" s="20" t="e">
        <f>#REF!+#REF!</f>
        <v>#REF!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252</v>
      </c>
      <c r="E129" s="20">
        <v>0</v>
      </c>
      <c r="F129" s="20" t="e">
        <f>#REF!+#REF!</f>
        <v>#REF!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253</v>
      </c>
      <c r="E130" s="20">
        <v>0</v>
      </c>
      <c r="F130" s="20"/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254</v>
      </c>
      <c r="E131" s="20">
        <v>0</v>
      </c>
      <c r="F131" s="20"/>
      <c r="G131" s="19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255</v>
      </c>
      <c r="E132" s="20">
        <v>0</v>
      </c>
      <c r="F132" s="20"/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256</v>
      </c>
      <c r="E133" s="20">
        <v>0</v>
      </c>
      <c r="F133" s="20"/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257</v>
      </c>
      <c r="E134" s="20">
        <v>0</v>
      </c>
      <c r="F134" s="20"/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258</v>
      </c>
      <c r="E135" s="20">
        <v>0</v>
      </c>
      <c r="F135" s="20"/>
      <c r="G135" s="19">
        <v>0.65</v>
      </c>
      <c r="I135" s="20">
        <f t="shared" si="5"/>
        <v>0</v>
      </c>
      <c r="K135" s="5">
        <f t="shared" si="6"/>
        <v>0</v>
      </c>
      <c r="M135" s="14">
        <v>0.446125</v>
      </c>
      <c r="O135" s="5">
        <f t="shared" si="7"/>
        <v>0</v>
      </c>
      <c r="Q135" s="16">
        <f t="shared" si="8"/>
        <v>0</v>
      </c>
      <c r="S135" s="16">
        <f t="shared" si="9"/>
        <v>0</v>
      </c>
    </row>
    <row r="136" spans="1:19" ht="11.25">
      <c r="A136" s="4" t="s">
        <v>131</v>
      </c>
      <c r="C136" s="3" t="s">
        <v>259</v>
      </c>
      <c r="E136" s="20">
        <v>0</v>
      </c>
      <c r="F136" s="20"/>
      <c r="G136" s="19">
        <v>0.65</v>
      </c>
      <c r="I136" s="20">
        <f t="shared" si="5"/>
        <v>0</v>
      </c>
      <c r="K136" s="5">
        <f t="shared" si="6"/>
        <v>0</v>
      </c>
      <c r="M136" s="14">
        <v>0.480375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260</v>
      </c>
      <c r="E137" s="20">
        <v>0</v>
      </c>
      <c r="F137" s="20"/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F138" s="20"/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SUM(E9:E138)</f>
        <v>27581.62</v>
      </c>
      <c r="G142" s="6"/>
      <c r="I142" s="18">
        <f>SUM(I9:I141)</f>
        <v>17928.053</v>
      </c>
      <c r="K142" s="5">
        <f>SUM(K9:K141)</f>
        <v>9653.567</v>
      </c>
      <c r="O142" s="5">
        <f>SUM(O9:O141)</f>
        <v>4308.394029624999</v>
      </c>
      <c r="Q142" s="16">
        <f>K142-O142</f>
        <v>5345.172970375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2:17" ht="12.75">
      <c r="B146" s="37"/>
      <c r="C146" s="33"/>
      <c r="D146" s="33"/>
      <c r="E146" s="35"/>
      <c r="F146" s="36"/>
      <c r="G146" s="38"/>
      <c r="H146" s="37"/>
      <c r="I146" s="39"/>
      <c r="Q146" s="16"/>
    </row>
    <row r="147" spans="2:17" ht="12.75">
      <c r="B147" s="37"/>
      <c r="C147" s="33"/>
      <c r="D147" s="33"/>
      <c r="E147" s="35"/>
      <c r="F147" s="36"/>
      <c r="G147" s="38"/>
      <c r="H147" s="37"/>
      <c r="I147" s="38"/>
      <c r="Q147" s="16"/>
    </row>
    <row r="148" spans="2:17" ht="12.75">
      <c r="B148" s="37"/>
      <c r="C148" s="33"/>
      <c r="D148" s="33"/>
      <c r="E148" s="35"/>
      <c r="F148" s="36"/>
      <c r="G148" s="38"/>
      <c r="H148" s="37"/>
      <c r="I148" s="38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303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5117.7</v>
      </c>
      <c r="G35" s="19">
        <v>0.65</v>
      </c>
      <c r="I35" s="20">
        <f t="shared" si="0"/>
        <v>3326.505</v>
      </c>
      <c r="K35" s="5">
        <f t="shared" si="1"/>
        <v>1791.1949999999997</v>
      </c>
      <c r="M35" s="14">
        <v>0.41974999999999996</v>
      </c>
      <c r="O35" s="5">
        <f t="shared" si="4"/>
        <v>751.8541012499998</v>
      </c>
      <c r="Q35" s="16">
        <f t="shared" si="2"/>
        <v>1039.34089875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5" ref="I74:I136">E74*G74</f>
        <v>0</v>
      </c>
      <c r="K74" s="5">
        <f aca="true" t="shared" si="6" ref="K74:K136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5117.7</v>
      </c>
      <c r="G95" s="19">
        <v>0.65</v>
      </c>
      <c r="I95" s="20">
        <f t="shared" si="5"/>
        <v>3326.505</v>
      </c>
      <c r="K95" s="5">
        <f t="shared" si="6"/>
        <v>1791.1949999999997</v>
      </c>
      <c r="M95" s="14">
        <v>0.49737499999999996</v>
      </c>
      <c r="O95" s="5">
        <f t="shared" si="9"/>
        <v>890.8956131249997</v>
      </c>
      <c r="Q95" s="16">
        <f t="shared" si="7"/>
        <v>900.299386875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5"/>
        <v>0</v>
      </c>
      <c r="K136" s="5">
        <f t="shared" si="6"/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10235.4</v>
      </c>
      <c r="G142" s="6"/>
      <c r="I142" s="18">
        <f>SUM(I9:I141)</f>
        <v>6653.01</v>
      </c>
      <c r="K142" s="5">
        <f>SUM(K9:K141)</f>
        <v>3582.3899999999994</v>
      </c>
      <c r="O142" s="5">
        <f>SUM(O9:O141)</f>
        <v>1642.7497143749995</v>
      </c>
      <c r="Q142" s="16">
        <f>K142-O142</f>
        <v>1939.640285625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06">
      <selection activeCell="E121" sqref="E121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305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306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11805</v>
      </c>
      <c r="G13" s="19">
        <v>0.65</v>
      </c>
      <c r="I13" s="20">
        <f t="shared" si="0"/>
        <v>7673.25</v>
      </c>
      <c r="K13" s="5">
        <f t="shared" si="1"/>
        <v>4131.75</v>
      </c>
      <c r="M13" s="14">
        <v>0.34025</v>
      </c>
      <c r="O13" s="5">
        <f t="shared" si="4"/>
        <v>1405.8279375</v>
      </c>
      <c r="Q13" s="16">
        <f t="shared" si="2"/>
        <v>2725.9220625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2047.08</v>
      </c>
      <c r="G35" s="19">
        <v>0.65</v>
      </c>
      <c r="I35" s="20">
        <f t="shared" si="0"/>
        <v>1330.602</v>
      </c>
      <c r="K35" s="5">
        <f t="shared" si="1"/>
        <v>716.4779999999998</v>
      </c>
      <c r="M35" s="14">
        <v>0.41974999999999996</v>
      </c>
      <c r="O35" s="5">
        <f t="shared" si="4"/>
        <v>300.7416404999999</v>
      </c>
      <c r="Q35" s="16">
        <f t="shared" si="2"/>
        <v>415.73635949999993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19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2047.08</v>
      </c>
      <c r="G95" s="19">
        <v>0.65</v>
      </c>
      <c r="I95" s="20">
        <f t="shared" si="5"/>
        <v>1330.602</v>
      </c>
      <c r="K95" s="5">
        <f t="shared" si="6"/>
        <v>716.4779999999998</v>
      </c>
      <c r="M95" s="14">
        <v>0.49737499999999996</v>
      </c>
      <c r="O95" s="5">
        <f t="shared" si="9"/>
        <v>356.35824524999987</v>
      </c>
      <c r="Q95" s="16">
        <f t="shared" si="7"/>
        <v>360.11975474999997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19">
        <v>0.65</v>
      </c>
      <c r="I124" s="20">
        <f>E124*G124</f>
        <v>0</v>
      </c>
      <c r="K124" s="5">
        <f>E124-I124</f>
        <v>0</v>
      </c>
      <c r="M124" s="14">
        <v>0.306875</v>
      </c>
      <c r="O124" s="5">
        <f>K124*M124</f>
        <v>0</v>
      </c>
      <c r="Q124" s="16">
        <f>K124-O124</f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19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1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15899.16</v>
      </c>
      <c r="G142" s="6"/>
      <c r="I142" s="18">
        <f>SUM(I9:I141)</f>
        <v>10334.454000000002</v>
      </c>
      <c r="K142" s="5">
        <f>SUM(K9:K141)</f>
        <v>5564.706</v>
      </c>
      <c r="O142" s="5">
        <f>SUM(O9:O141)</f>
        <v>2062.9278232499996</v>
      </c>
      <c r="Q142" s="16">
        <f>K142-O142</f>
        <v>3501.7781767500005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5"/>
  <sheetViews>
    <sheetView zoomScalePageLayoutView="0" workbookViewId="0" topLeftCell="A115">
      <selection activeCell="E143" sqref="E143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307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308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4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4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4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4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4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4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4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4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4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4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4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4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4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0</v>
      </c>
      <c r="G22" s="4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4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4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4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4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4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4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4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4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4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4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4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4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6141.24</v>
      </c>
      <c r="G35" s="49">
        <v>0.65</v>
      </c>
      <c r="I35" s="20">
        <f t="shared" si="0"/>
        <v>3991.806</v>
      </c>
      <c r="K35" s="5">
        <f t="shared" si="1"/>
        <v>2149.4339999999997</v>
      </c>
      <c r="M35" s="14">
        <v>0.41974999999999996</v>
      </c>
      <c r="O35" s="5">
        <f t="shared" si="4"/>
        <v>902.2249214999998</v>
      </c>
      <c r="Q35" s="16">
        <f t="shared" si="2"/>
        <v>1247.2090785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4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4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4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4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4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4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4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4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4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4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4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4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4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4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4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4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4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4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4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4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4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4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4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4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4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4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4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4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4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4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4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4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4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4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4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4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4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4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49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5115.5</v>
      </c>
      <c r="G75" s="49">
        <v>0.65</v>
      </c>
      <c r="I75" s="20">
        <f t="shared" si="5"/>
        <v>3325.0750000000003</v>
      </c>
      <c r="K75" s="5">
        <f t="shared" si="6"/>
        <v>1790.4249999999997</v>
      </c>
      <c r="M75" s="14">
        <v>0.358125</v>
      </c>
      <c r="O75" s="5">
        <f aca="true" t="shared" si="9" ref="O75:O134">K75*M75</f>
        <v>641.195953125</v>
      </c>
      <c r="Q75" s="16">
        <f t="shared" si="7"/>
        <v>1149.2290468749998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4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4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4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4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4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4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4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4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4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4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0</v>
      </c>
      <c r="G86" s="4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4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4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4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4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4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4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4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4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4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4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4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4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4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4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4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4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4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4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0</v>
      </c>
      <c r="G105" s="49">
        <v>0.65</v>
      </c>
      <c r="I105" s="20">
        <f t="shared" si="5"/>
        <v>0</v>
      </c>
      <c r="K105" s="5">
        <f t="shared" si="6"/>
        <v>0</v>
      </c>
      <c r="M105" s="14">
        <v>0.31837499999999996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4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0</v>
      </c>
      <c r="G107" s="4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4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4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4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4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4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4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4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4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4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4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4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4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4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4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4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4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4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4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4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4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4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4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4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49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4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4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4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49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49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0</v>
      </c>
      <c r="G137" s="49">
        <v>0.65</v>
      </c>
      <c r="I137" s="20">
        <f>E137*G137</f>
        <v>0</v>
      </c>
      <c r="K137" s="5">
        <f>E137-I137</f>
        <v>0</v>
      </c>
      <c r="M137" s="14">
        <v>0.569125</v>
      </c>
      <c r="O137" s="5">
        <f>K137*M137</f>
        <v>0</v>
      </c>
      <c r="Q137" s="16">
        <f>K137-O137</f>
        <v>0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4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11256.74</v>
      </c>
      <c r="G142" s="6"/>
      <c r="I142" s="18">
        <f>SUM(I9:I141)</f>
        <v>7316.881</v>
      </c>
      <c r="K142" s="5">
        <f>SUM(K9:K141)</f>
        <v>3939.8589999999995</v>
      </c>
      <c r="O142" s="5">
        <f>SUM(O9:O141)</f>
        <v>1543.4208746249997</v>
      </c>
      <c r="Q142" s="16">
        <f>K142-O142</f>
        <v>2396.438125375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M191" s="18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ht="11.25"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79"/>
  <sheetViews>
    <sheetView zoomScalePageLayoutView="0" workbookViewId="0" topLeftCell="A116">
      <selection activeCell="E132" sqref="E132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309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310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21" ht="11.25">
      <c r="A9" s="4" t="s">
        <v>3</v>
      </c>
      <c r="C9" s="3" t="s">
        <v>4</v>
      </c>
      <c r="E9" s="20">
        <v>0</v>
      </c>
      <c r="G9" s="4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  <c r="U9" s="41"/>
    </row>
    <row r="10" spans="1:21" ht="11.25">
      <c r="A10" s="4" t="s">
        <v>5</v>
      </c>
      <c r="C10" s="3" t="s">
        <v>134</v>
      </c>
      <c r="E10" s="20">
        <v>0</v>
      </c>
      <c r="G10" s="4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  <c r="U10" s="41"/>
    </row>
    <row r="11" spans="1:21" ht="11.25">
      <c r="A11" s="4" t="s">
        <v>6</v>
      </c>
      <c r="C11" s="3" t="s">
        <v>135</v>
      </c>
      <c r="E11" s="20">
        <v>0</v>
      </c>
      <c r="G11" s="4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41"/>
    </row>
    <row r="12" spans="1:21" ht="11.25">
      <c r="A12" s="4" t="s">
        <v>7</v>
      </c>
      <c r="C12" s="3" t="s">
        <v>136</v>
      </c>
      <c r="E12" s="20">
        <v>0</v>
      </c>
      <c r="G12" s="4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  <c r="U12" s="41"/>
    </row>
    <row r="13" spans="1:21" ht="11.25">
      <c r="A13" s="4" t="s">
        <v>8</v>
      </c>
      <c r="C13" s="3" t="s">
        <v>137</v>
      </c>
      <c r="E13" s="20">
        <v>12198.5</v>
      </c>
      <c r="G13" s="49">
        <v>0.65</v>
      </c>
      <c r="I13" s="20">
        <f t="shared" si="0"/>
        <v>7929.025000000001</v>
      </c>
      <c r="K13" s="5">
        <f t="shared" si="1"/>
        <v>4269.474999999999</v>
      </c>
      <c r="M13" s="14">
        <v>0.34025</v>
      </c>
      <c r="O13" s="5">
        <f t="shared" si="4"/>
        <v>1452.6888687499998</v>
      </c>
      <c r="Q13" s="16">
        <f t="shared" si="2"/>
        <v>2816.78613125</v>
      </c>
      <c r="S13" s="16">
        <f t="shared" si="3"/>
        <v>0</v>
      </c>
      <c r="U13" s="41"/>
    </row>
    <row r="14" spans="1:21" ht="11.25">
      <c r="A14" s="4" t="s">
        <v>9</v>
      </c>
      <c r="C14" s="3" t="s">
        <v>138</v>
      </c>
      <c r="E14" s="20">
        <v>0</v>
      </c>
      <c r="G14" s="4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41"/>
    </row>
    <row r="15" spans="1:21" ht="11.25">
      <c r="A15" s="4" t="s">
        <v>10</v>
      </c>
      <c r="C15" s="3" t="s">
        <v>139</v>
      </c>
      <c r="E15" s="20">
        <v>0</v>
      </c>
      <c r="G15" s="4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  <c r="U15" s="41"/>
    </row>
    <row r="16" spans="1:21" ht="11.25">
      <c r="A16" s="4" t="s">
        <v>11</v>
      </c>
      <c r="C16" s="3" t="s">
        <v>140</v>
      </c>
      <c r="E16" s="20">
        <v>0</v>
      </c>
      <c r="G16" s="4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  <c r="U16" s="41"/>
    </row>
    <row r="17" spans="1:21" ht="11.25">
      <c r="A17" s="4" t="s">
        <v>12</v>
      </c>
      <c r="C17" s="3" t="s">
        <v>141</v>
      </c>
      <c r="E17" s="20">
        <v>0</v>
      </c>
      <c r="G17" s="4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41"/>
    </row>
    <row r="18" spans="1:21" ht="11.25">
      <c r="A18" s="4" t="s">
        <v>13</v>
      </c>
      <c r="C18" s="3" t="s">
        <v>142</v>
      </c>
      <c r="E18" s="20">
        <v>0</v>
      </c>
      <c r="G18" s="49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  <c r="U18" s="41"/>
    </row>
    <row r="19" spans="1:21" ht="11.25">
      <c r="A19" s="4" t="s">
        <v>14</v>
      </c>
      <c r="C19" s="3" t="s">
        <v>143</v>
      </c>
      <c r="E19" s="20">
        <v>0</v>
      </c>
      <c r="G19" s="4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41"/>
    </row>
    <row r="20" spans="1:21" ht="11.25">
      <c r="A20" s="4" t="s">
        <v>15</v>
      </c>
      <c r="C20" s="3" t="s">
        <v>144</v>
      </c>
      <c r="E20" s="20">
        <v>0</v>
      </c>
      <c r="G20" s="4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41"/>
    </row>
    <row r="21" spans="1:21" ht="11.25">
      <c r="A21" s="4" t="s">
        <v>16</v>
      </c>
      <c r="C21" s="3" t="s">
        <v>145</v>
      </c>
      <c r="E21" s="20">
        <v>0</v>
      </c>
      <c r="G21" s="4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41"/>
    </row>
    <row r="22" spans="1:21" ht="11.25">
      <c r="A22" s="4" t="s">
        <v>17</v>
      </c>
      <c r="C22" s="3" t="s">
        <v>146</v>
      </c>
      <c r="E22" s="20">
        <v>0</v>
      </c>
      <c r="G22" s="4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  <c r="U22" s="41"/>
    </row>
    <row r="23" spans="1:21" ht="11.25">
      <c r="A23" s="4" t="s">
        <v>18</v>
      </c>
      <c r="C23" s="3" t="s">
        <v>147</v>
      </c>
      <c r="E23" s="20">
        <v>0</v>
      </c>
      <c r="G23" s="4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41"/>
    </row>
    <row r="24" spans="1:21" ht="11.25">
      <c r="A24" s="4" t="s">
        <v>19</v>
      </c>
      <c r="C24" s="3" t="s">
        <v>148</v>
      </c>
      <c r="E24" s="20">
        <v>0</v>
      </c>
      <c r="G24" s="4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41"/>
    </row>
    <row r="25" spans="1:21" ht="11.25">
      <c r="A25" s="4" t="s">
        <v>20</v>
      </c>
      <c r="C25" s="3" t="s">
        <v>149</v>
      </c>
      <c r="E25" s="20">
        <v>0</v>
      </c>
      <c r="G25" s="4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  <c r="U25" s="41"/>
    </row>
    <row r="26" spans="1:21" ht="11.25">
      <c r="A26" s="4" t="s">
        <v>21</v>
      </c>
      <c r="C26" s="3" t="s">
        <v>150</v>
      </c>
      <c r="E26" s="20">
        <v>0</v>
      </c>
      <c r="G26" s="4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41"/>
    </row>
    <row r="27" spans="1:21" ht="11.25">
      <c r="A27" s="4" t="s">
        <v>22</v>
      </c>
      <c r="C27" s="3" t="s">
        <v>151</v>
      </c>
      <c r="E27" s="20">
        <v>0</v>
      </c>
      <c r="G27" s="4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41"/>
    </row>
    <row r="28" spans="1:21" ht="11.25">
      <c r="A28" s="4" t="s">
        <v>23</v>
      </c>
      <c r="C28" s="3" t="s">
        <v>152</v>
      </c>
      <c r="E28" s="20">
        <v>0</v>
      </c>
      <c r="G28" s="4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41"/>
    </row>
    <row r="29" spans="1:21" ht="11.25">
      <c r="A29" s="4" t="s">
        <v>24</v>
      </c>
      <c r="C29" s="3" t="s">
        <v>153</v>
      </c>
      <c r="E29" s="20">
        <v>0</v>
      </c>
      <c r="G29" s="4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  <c r="U29" s="41"/>
    </row>
    <row r="30" spans="1:21" ht="11.25">
      <c r="A30" s="4" t="s">
        <v>25</v>
      </c>
      <c r="C30" s="3" t="s">
        <v>154</v>
      </c>
      <c r="E30" s="20">
        <v>0</v>
      </c>
      <c r="G30" s="4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41"/>
    </row>
    <row r="31" spans="1:21" ht="11.25">
      <c r="A31" s="4" t="s">
        <v>26</v>
      </c>
      <c r="C31" s="3" t="s">
        <v>155</v>
      </c>
      <c r="E31" s="20">
        <v>0</v>
      </c>
      <c r="G31" s="4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41"/>
    </row>
    <row r="32" spans="1:21" ht="11.25">
      <c r="A32" s="4" t="s">
        <v>27</v>
      </c>
      <c r="C32" s="3" t="s">
        <v>156</v>
      </c>
      <c r="E32" s="20">
        <v>0</v>
      </c>
      <c r="G32" s="4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  <c r="U32" s="41"/>
    </row>
    <row r="33" spans="1:21" ht="11.25">
      <c r="A33" s="4" t="s">
        <v>28</v>
      </c>
      <c r="C33" s="3" t="s">
        <v>157</v>
      </c>
      <c r="E33" s="20">
        <v>0</v>
      </c>
      <c r="G33" s="4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41"/>
    </row>
    <row r="34" spans="1:21" ht="11.25">
      <c r="A34" s="4" t="s">
        <v>29</v>
      </c>
      <c r="C34" s="3" t="s">
        <v>158</v>
      </c>
      <c r="E34" s="20">
        <v>0</v>
      </c>
      <c r="G34" s="4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  <c r="U34" s="41"/>
    </row>
    <row r="35" spans="1:21" ht="11.25">
      <c r="A35" s="4" t="s">
        <v>30</v>
      </c>
      <c r="C35" s="3" t="s">
        <v>159</v>
      </c>
      <c r="E35" s="20">
        <v>4094.16</v>
      </c>
      <c r="G35" s="49">
        <v>0.65</v>
      </c>
      <c r="I35" s="20">
        <f t="shared" si="0"/>
        <v>2661.204</v>
      </c>
      <c r="K35" s="5">
        <f t="shared" si="1"/>
        <v>1432.9559999999997</v>
      </c>
      <c r="M35" s="14">
        <v>0.41974999999999996</v>
      </c>
      <c r="O35" s="5">
        <f t="shared" si="4"/>
        <v>601.4832809999998</v>
      </c>
      <c r="Q35" s="16">
        <f t="shared" si="2"/>
        <v>831.4727189999999</v>
      </c>
      <c r="S35" s="16">
        <f t="shared" si="3"/>
        <v>0</v>
      </c>
      <c r="U35" s="41"/>
    </row>
    <row r="36" spans="1:21" ht="11.25">
      <c r="A36" s="4" t="s">
        <v>31</v>
      </c>
      <c r="C36" s="3" t="s">
        <v>160</v>
      </c>
      <c r="E36" s="20">
        <v>0</v>
      </c>
      <c r="G36" s="4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41"/>
    </row>
    <row r="37" spans="1:21" ht="11.25">
      <c r="A37" s="4" t="s">
        <v>32</v>
      </c>
      <c r="C37" s="3" t="s">
        <v>161</v>
      </c>
      <c r="E37" s="20">
        <v>0</v>
      </c>
      <c r="G37" s="4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  <c r="U37" s="41"/>
    </row>
    <row r="38" spans="1:21" ht="11.25">
      <c r="A38" s="4" t="s">
        <v>33</v>
      </c>
      <c r="C38" s="3" t="s">
        <v>162</v>
      </c>
      <c r="E38" s="20">
        <v>0</v>
      </c>
      <c r="G38" s="4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  <c r="U38" s="41"/>
    </row>
    <row r="39" spans="1:21" ht="11.25">
      <c r="A39" s="4" t="s">
        <v>34</v>
      </c>
      <c r="C39" s="3" t="s">
        <v>163</v>
      </c>
      <c r="E39" s="20">
        <v>0</v>
      </c>
      <c r="G39" s="4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41"/>
    </row>
    <row r="40" spans="1:21" ht="11.25">
      <c r="A40" s="4" t="s">
        <v>35</v>
      </c>
      <c r="C40" s="3" t="s">
        <v>164</v>
      </c>
      <c r="E40" s="20">
        <v>0</v>
      </c>
      <c r="G40" s="4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41"/>
    </row>
    <row r="41" spans="1:21" ht="11.25">
      <c r="A41" s="4" t="s">
        <v>36</v>
      </c>
      <c r="C41" s="3" t="s">
        <v>165</v>
      </c>
      <c r="E41" s="20">
        <v>0</v>
      </c>
      <c r="G41" s="4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  <c r="U41" s="41"/>
    </row>
    <row r="42" spans="1:21" ht="11.25">
      <c r="A42" s="4" t="s">
        <v>37</v>
      </c>
      <c r="C42" s="3" t="s">
        <v>166</v>
      </c>
      <c r="E42" s="20">
        <v>0</v>
      </c>
      <c r="G42" s="4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41"/>
    </row>
    <row r="43" spans="1:21" ht="11.25">
      <c r="A43" s="4" t="s">
        <v>38</v>
      </c>
      <c r="C43" s="3" t="s">
        <v>167</v>
      </c>
      <c r="E43" s="20">
        <v>0</v>
      </c>
      <c r="G43" s="4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  <c r="U43" s="41"/>
    </row>
    <row r="44" spans="1:21" ht="11.25">
      <c r="A44" s="4" t="s">
        <v>39</v>
      </c>
      <c r="C44" s="3" t="s">
        <v>168</v>
      </c>
      <c r="E44" s="20">
        <v>0</v>
      </c>
      <c r="G44" s="4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  <c r="U44" s="41"/>
    </row>
    <row r="45" spans="1:21" ht="11.25">
      <c r="A45" s="4" t="s">
        <v>40</v>
      </c>
      <c r="C45" s="3" t="s">
        <v>169</v>
      </c>
      <c r="E45" s="20">
        <v>0</v>
      </c>
      <c r="G45" s="4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41"/>
    </row>
    <row r="46" spans="1:21" ht="11.25">
      <c r="A46" s="4" t="s">
        <v>41</v>
      </c>
      <c r="C46" s="3" t="s">
        <v>170</v>
      </c>
      <c r="E46" s="20">
        <v>0</v>
      </c>
      <c r="G46" s="4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  <c r="U46" s="41"/>
    </row>
    <row r="47" spans="1:21" ht="11.25">
      <c r="A47" s="4" t="s">
        <v>42</v>
      </c>
      <c r="C47" s="3" t="s">
        <v>171</v>
      </c>
      <c r="E47" s="20">
        <v>0</v>
      </c>
      <c r="G47" s="4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41"/>
    </row>
    <row r="48" spans="1:21" ht="11.25">
      <c r="A48" s="4" t="s">
        <v>43</v>
      </c>
      <c r="C48" s="3" t="s">
        <v>172</v>
      </c>
      <c r="E48" s="20">
        <v>0</v>
      </c>
      <c r="G48" s="4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41"/>
    </row>
    <row r="49" spans="1:21" ht="11.25">
      <c r="A49" s="4" t="s">
        <v>44</v>
      </c>
      <c r="C49" s="3" t="s">
        <v>173</v>
      </c>
      <c r="E49" s="20">
        <v>0</v>
      </c>
      <c r="G49" s="4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41"/>
    </row>
    <row r="50" spans="1:21" ht="11.25">
      <c r="A50" s="4" t="s">
        <v>45</v>
      </c>
      <c r="C50" s="3" t="s">
        <v>174</v>
      </c>
      <c r="E50" s="20">
        <v>0</v>
      </c>
      <c r="G50" s="4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  <c r="U50" s="41"/>
    </row>
    <row r="51" spans="1:21" ht="11.25">
      <c r="A51" s="4" t="s">
        <v>46</v>
      </c>
      <c r="C51" s="3" t="s">
        <v>175</v>
      </c>
      <c r="E51" s="20">
        <v>0</v>
      </c>
      <c r="G51" s="4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  <c r="U51" s="41"/>
    </row>
    <row r="52" spans="1:21" ht="11.25">
      <c r="A52" s="4" t="s">
        <v>47</v>
      </c>
      <c r="C52" s="3" t="s">
        <v>176</v>
      </c>
      <c r="E52" s="20">
        <v>0</v>
      </c>
      <c r="G52" s="4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41"/>
    </row>
    <row r="53" spans="1:21" ht="11.25">
      <c r="A53" s="4" t="s">
        <v>48</v>
      </c>
      <c r="C53" s="3" t="s">
        <v>177</v>
      </c>
      <c r="E53" s="20">
        <v>0</v>
      </c>
      <c r="G53" s="4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41"/>
    </row>
    <row r="54" spans="1:21" ht="11.25">
      <c r="A54" s="4" t="s">
        <v>49</v>
      </c>
      <c r="C54" s="3" t="s">
        <v>178</v>
      </c>
      <c r="E54" s="20">
        <v>0</v>
      </c>
      <c r="G54" s="4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41"/>
    </row>
    <row r="55" spans="1:21" ht="11.25">
      <c r="A55" s="4" t="s">
        <v>50</v>
      </c>
      <c r="C55" s="3" t="s">
        <v>179</v>
      </c>
      <c r="E55" s="20">
        <v>0</v>
      </c>
      <c r="G55" s="4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41"/>
    </row>
    <row r="56" spans="1:21" ht="11.25">
      <c r="A56" s="4" t="s">
        <v>51</v>
      </c>
      <c r="C56" s="3" t="s">
        <v>180</v>
      </c>
      <c r="E56" s="20">
        <v>0</v>
      </c>
      <c r="G56" s="4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41"/>
    </row>
    <row r="57" spans="1:21" ht="11.25">
      <c r="A57" s="4" t="s">
        <v>52</v>
      </c>
      <c r="C57" s="3" t="s">
        <v>181</v>
      </c>
      <c r="E57" s="20">
        <v>0</v>
      </c>
      <c r="G57" s="4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41"/>
    </row>
    <row r="58" spans="1:21" ht="11.25">
      <c r="A58" s="4" t="s">
        <v>53</v>
      </c>
      <c r="C58" s="3" t="s">
        <v>182</v>
      </c>
      <c r="E58" s="20">
        <v>0</v>
      </c>
      <c r="G58" s="4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41"/>
    </row>
    <row r="59" spans="1:21" ht="11.25">
      <c r="A59" s="4" t="s">
        <v>54</v>
      </c>
      <c r="C59" s="3" t="s">
        <v>183</v>
      </c>
      <c r="E59" s="20">
        <v>0</v>
      </c>
      <c r="G59" s="4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41"/>
    </row>
    <row r="60" spans="1:21" ht="11.25">
      <c r="A60" s="4" t="s">
        <v>55</v>
      </c>
      <c r="C60" s="3" t="s">
        <v>184</v>
      </c>
      <c r="E60" s="20">
        <v>0</v>
      </c>
      <c r="G60" s="4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41"/>
    </row>
    <row r="61" spans="1:21" ht="11.25">
      <c r="A61" s="4" t="s">
        <v>56</v>
      </c>
      <c r="C61" s="3" t="s">
        <v>185</v>
      </c>
      <c r="E61" s="20">
        <v>0</v>
      </c>
      <c r="G61" s="4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  <c r="U61" s="41"/>
    </row>
    <row r="62" spans="1:21" ht="11.25">
      <c r="A62" s="4" t="s">
        <v>57</v>
      </c>
      <c r="C62" s="3" t="s">
        <v>186</v>
      </c>
      <c r="E62" s="20">
        <v>0</v>
      </c>
      <c r="G62" s="4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  <c r="U62" s="41"/>
    </row>
    <row r="63" spans="1:21" ht="11.25">
      <c r="A63" s="4" t="s">
        <v>58</v>
      </c>
      <c r="C63" s="3" t="s">
        <v>187</v>
      </c>
      <c r="E63" s="20">
        <v>0</v>
      </c>
      <c r="G63" s="4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41"/>
    </row>
    <row r="64" spans="1:21" ht="11.25">
      <c r="A64" s="4" t="s">
        <v>59</v>
      </c>
      <c r="C64" s="3" t="s">
        <v>188</v>
      </c>
      <c r="E64" s="20">
        <v>0</v>
      </c>
      <c r="G64" s="4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41"/>
    </row>
    <row r="65" spans="1:21" ht="11.25">
      <c r="A65" s="4" t="s">
        <v>60</v>
      </c>
      <c r="C65" s="3" t="s">
        <v>189</v>
      </c>
      <c r="E65" s="20">
        <v>0</v>
      </c>
      <c r="G65" s="4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  <c r="U65" s="41"/>
    </row>
    <row r="66" spans="1:21" ht="11.25">
      <c r="A66" s="4" t="s">
        <v>61</v>
      </c>
      <c r="C66" s="3" t="s">
        <v>190</v>
      </c>
      <c r="E66" s="20">
        <v>0</v>
      </c>
      <c r="G66" s="4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  <c r="U66" s="41"/>
    </row>
    <row r="67" spans="1:21" ht="11.25">
      <c r="A67" s="4" t="s">
        <v>62</v>
      </c>
      <c r="C67" s="3" t="s">
        <v>191</v>
      </c>
      <c r="E67" s="20">
        <v>0</v>
      </c>
      <c r="G67" s="4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41"/>
    </row>
    <row r="68" spans="1:21" ht="11.25">
      <c r="A68" s="4" t="s">
        <v>63</v>
      </c>
      <c r="C68" s="3" t="s">
        <v>192</v>
      </c>
      <c r="E68" s="20">
        <v>0</v>
      </c>
      <c r="G68" s="4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  <c r="U68" s="41"/>
    </row>
    <row r="69" spans="1:21" ht="11.25">
      <c r="A69" s="4" t="s">
        <v>64</v>
      </c>
      <c r="C69" s="3" t="s">
        <v>193</v>
      </c>
      <c r="E69" s="20">
        <v>0</v>
      </c>
      <c r="G69" s="4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41"/>
    </row>
    <row r="70" spans="1:21" ht="11.25">
      <c r="A70" s="4" t="s">
        <v>65</v>
      </c>
      <c r="C70" s="3" t="s">
        <v>194</v>
      </c>
      <c r="E70" s="20">
        <v>0</v>
      </c>
      <c r="G70" s="4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41"/>
    </row>
    <row r="71" spans="1:21" ht="11.25">
      <c r="A71" s="4" t="s">
        <v>66</v>
      </c>
      <c r="C71" s="3" t="s">
        <v>195</v>
      </c>
      <c r="E71" s="20">
        <v>0</v>
      </c>
      <c r="G71" s="4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41"/>
    </row>
    <row r="72" spans="1:21" ht="11.25">
      <c r="A72" s="4" t="s">
        <v>67</v>
      </c>
      <c r="C72" s="3" t="s">
        <v>196</v>
      </c>
      <c r="E72" s="20">
        <v>0</v>
      </c>
      <c r="G72" s="4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41"/>
    </row>
    <row r="73" spans="1:21" ht="11.25">
      <c r="A73" s="4" t="s">
        <v>68</v>
      </c>
      <c r="C73" s="3" t="s">
        <v>197</v>
      </c>
      <c r="E73" s="20">
        <v>0</v>
      </c>
      <c r="G73" s="4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41"/>
    </row>
    <row r="74" spans="1:21" ht="11.25">
      <c r="A74" s="4" t="s">
        <v>69</v>
      </c>
      <c r="C74" s="3" t="s">
        <v>198</v>
      </c>
      <c r="E74" s="20">
        <v>0</v>
      </c>
      <c r="G74" s="49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  <c r="U74" s="41"/>
    </row>
    <row r="75" spans="1:21" ht="11.25">
      <c r="A75" s="4" t="s">
        <v>70</v>
      </c>
      <c r="C75" s="3" t="s">
        <v>199</v>
      </c>
      <c r="E75" s="20">
        <v>3541.5</v>
      </c>
      <c r="G75" s="49">
        <v>0.65</v>
      </c>
      <c r="I75" s="20">
        <f t="shared" si="5"/>
        <v>2301.975</v>
      </c>
      <c r="K75" s="5">
        <f t="shared" si="6"/>
        <v>1239.525</v>
      </c>
      <c r="M75" s="14">
        <v>0.358125</v>
      </c>
      <c r="O75" s="5">
        <f aca="true" t="shared" si="9" ref="O75:O134">K75*M75</f>
        <v>443.90489062500006</v>
      </c>
      <c r="Q75" s="16">
        <f t="shared" si="7"/>
        <v>795.6201093750001</v>
      </c>
      <c r="S75" s="16">
        <f t="shared" si="8"/>
        <v>0</v>
      </c>
      <c r="U75" s="41"/>
    </row>
    <row r="76" spans="1:21" ht="11.25">
      <c r="A76" s="4" t="s">
        <v>71</v>
      </c>
      <c r="C76" s="3" t="s">
        <v>200</v>
      </c>
      <c r="E76" s="20">
        <v>0</v>
      </c>
      <c r="G76" s="4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41"/>
    </row>
    <row r="77" spans="1:21" ht="11.25">
      <c r="A77" s="4" t="s">
        <v>72</v>
      </c>
      <c r="C77" s="3" t="s">
        <v>201</v>
      </c>
      <c r="E77" s="20">
        <v>0</v>
      </c>
      <c r="G77" s="4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41"/>
    </row>
    <row r="78" spans="1:21" ht="11.25">
      <c r="A78" s="4" t="s">
        <v>73</v>
      </c>
      <c r="C78" s="3" t="s">
        <v>202</v>
      </c>
      <c r="E78" s="20">
        <v>0</v>
      </c>
      <c r="G78" s="4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41"/>
    </row>
    <row r="79" spans="1:21" ht="11.25">
      <c r="A79" s="4" t="s">
        <v>74</v>
      </c>
      <c r="C79" s="3" t="s">
        <v>203</v>
      </c>
      <c r="E79" s="20">
        <v>0</v>
      </c>
      <c r="G79" s="4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41"/>
    </row>
    <row r="80" spans="1:21" ht="11.25">
      <c r="A80" s="4" t="s">
        <v>75</v>
      </c>
      <c r="C80" s="3" t="s">
        <v>204</v>
      </c>
      <c r="E80" s="20">
        <v>0</v>
      </c>
      <c r="G80" s="4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41"/>
    </row>
    <row r="81" spans="1:21" ht="11.25">
      <c r="A81" s="4" t="s">
        <v>76</v>
      </c>
      <c r="C81" s="3" t="s">
        <v>205</v>
      </c>
      <c r="E81" s="20">
        <v>0</v>
      </c>
      <c r="G81" s="4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  <c r="U81" s="41"/>
    </row>
    <row r="82" spans="1:21" ht="11.25">
      <c r="A82" s="4" t="s">
        <v>77</v>
      </c>
      <c r="C82" s="3" t="s">
        <v>206</v>
      </c>
      <c r="E82" s="20">
        <v>0</v>
      </c>
      <c r="G82" s="4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  <c r="U82" s="41"/>
    </row>
    <row r="83" spans="1:21" ht="11.25">
      <c r="A83" s="4" t="s">
        <v>78</v>
      </c>
      <c r="C83" s="3" t="s">
        <v>207</v>
      </c>
      <c r="E83" s="20">
        <v>0</v>
      </c>
      <c r="G83" s="4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41"/>
    </row>
    <row r="84" spans="1:21" ht="11.25">
      <c r="A84" s="4" t="s">
        <v>79</v>
      </c>
      <c r="C84" s="3" t="s">
        <v>208</v>
      </c>
      <c r="E84" s="20">
        <v>0</v>
      </c>
      <c r="G84" s="4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  <c r="U84" s="41"/>
    </row>
    <row r="85" spans="1:21" ht="11.25">
      <c r="A85" s="4" t="s">
        <v>80</v>
      </c>
      <c r="C85" s="3" t="s">
        <v>209</v>
      </c>
      <c r="E85" s="20">
        <v>0</v>
      </c>
      <c r="G85" s="4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  <c r="U85" s="41"/>
    </row>
    <row r="86" spans="1:21" ht="11.25">
      <c r="A86" s="4" t="s">
        <v>81</v>
      </c>
      <c r="C86" s="3" t="s">
        <v>210</v>
      </c>
      <c r="E86" s="20">
        <v>0</v>
      </c>
      <c r="G86" s="4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41"/>
    </row>
    <row r="87" spans="1:21" ht="11.25">
      <c r="A87" s="4" t="s">
        <v>82</v>
      </c>
      <c r="C87" s="3" t="s">
        <v>211</v>
      </c>
      <c r="E87" s="20">
        <v>0</v>
      </c>
      <c r="G87" s="4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  <c r="U87" s="41"/>
    </row>
    <row r="88" spans="1:21" ht="11.25">
      <c r="A88" s="4" t="s">
        <v>83</v>
      </c>
      <c r="C88" s="3" t="s">
        <v>212</v>
      </c>
      <c r="E88" s="20">
        <v>0</v>
      </c>
      <c r="G88" s="4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  <c r="U88" s="41"/>
    </row>
    <row r="89" spans="1:21" ht="11.25">
      <c r="A89" s="4" t="s">
        <v>84</v>
      </c>
      <c r="C89" s="3" t="s">
        <v>213</v>
      </c>
      <c r="E89" s="20">
        <v>0</v>
      </c>
      <c r="G89" s="4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41"/>
    </row>
    <row r="90" spans="1:21" ht="11.25">
      <c r="A90" s="4" t="s">
        <v>85</v>
      </c>
      <c r="C90" s="3" t="s">
        <v>214</v>
      </c>
      <c r="E90" s="20">
        <v>0</v>
      </c>
      <c r="G90" s="4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41"/>
    </row>
    <row r="91" spans="1:21" ht="11.25">
      <c r="A91" s="4" t="s">
        <v>86</v>
      </c>
      <c r="C91" s="3" t="s">
        <v>215</v>
      </c>
      <c r="E91" s="20">
        <v>0</v>
      </c>
      <c r="G91" s="4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41"/>
    </row>
    <row r="92" spans="1:21" ht="11.25">
      <c r="A92" s="4" t="s">
        <v>87</v>
      </c>
      <c r="C92" s="3" t="s">
        <v>216</v>
      </c>
      <c r="E92" s="20">
        <v>0</v>
      </c>
      <c r="G92" s="4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41"/>
    </row>
    <row r="93" spans="1:21" ht="11.25">
      <c r="A93" s="4" t="s">
        <v>88</v>
      </c>
      <c r="C93" s="3" t="s">
        <v>217</v>
      </c>
      <c r="E93" s="20">
        <v>0</v>
      </c>
      <c r="G93" s="4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  <c r="U93" s="41"/>
    </row>
    <row r="94" spans="1:21" ht="11.25">
      <c r="A94" s="4" t="s">
        <v>89</v>
      </c>
      <c r="C94" s="3" t="s">
        <v>218</v>
      </c>
      <c r="E94" s="20">
        <v>0</v>
      </c>
      <c r="G94" s="4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41"/>
    </row>
    <row r="95" spans="1:21" ht="11.25">
      <c r="A95" s="4" t="s">
        <v>90</v>
      </c>
      <c r="C95" s="3" t="s">
        <v>219</v>
      </c>
      <c r="E95" s="20">
        <v>0</v>
      </c>
      <c r="G95" s="4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41"/>
    </row>
    <row r="96" spans="1:21" ht="11.25">
      <c r="A96" s="4" t="s">
        <v>91</v>
      </c>
      <c r="C96" s="3" t="s">
        <v>220</v>
      </c>
      <c r="E96" s="20">
        <v>0</v>
      </c>
      <c r="G96" s="4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41"/>
    </row>
    <row r="97" spans="1:21" ht="11.25">
      <c r="A97" s="4" t="s">
        <v>92</v>
      </c>
      <c r="C97" s="3" t="s">
        <v>221</v>
      </c>
      <c r="E97" s="20">
        <v>0</v>
      </c>
      <c r="G97" s="4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41"/>
    </row>
    <row r="98" spans="1:21" ht="11.25">
      <c r="A98" s="4" t="s">
        <v>93</v>
      </c>
      <c r="C98" s="3" t="s">
        <v>222</v>
      </c>
      <c r="E98" s="20">
        <v>0</v>
      </c>
      <c r="G98" s="4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41"/>
    </row>
    <row r="99" spans="1:21" ht="11.25">
      <c r="A99" s="4" t="s">
        <v>94</v>
      </c>
      <c r="C99" s="3" t="s">
        <v>223</v>
      </c>
      <c r="E99" s="20">
        <v>0</v>
      </c>
      <c r="G99" s="4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41"/>
    </row>
    <row r="100" spans="1:21" ht="11.25">
      <c r="A100" s="4" t="s">
        <v>95</v>
      </c>
      <c r="C100" s="3" t="s">
        <v>224</v>
      </c>
      <c r="E100" s="20">
        <v>0</v>
      </c>
      <c r="G100" s="4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41"/>
    </row>
    <row r="101" spans="1:21" ht="11.25">
      <c r="A101" s="4" t="s">
        <v>96</v>
      </c>
      <c r="C101" s="3" t="s">
        <v>225</v>
      </c>
      <c r="E101" s="20">
        <v>0</v>
      </c>
      <c r="G101" s="4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  <c r="U101" s="41"/>
    </row>
    <row r="102" spans="1:21" ht="11.25">
      <c r="A102" s="4" t="s">
        <v>97</v>
      </c>
      <c r="C102" s="3" t="s">
        <v>226</v>
      </c>
      <c r="E102" s="20">
        <v>0</v>
      </c>
      <c r="G102" s="4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  <c r="U102" s="41"/>
    </row>
    <row r="103" spans="1:21" ht="11.25">
      <c r="A103" s="4" t="s">
        <v>98</v>
      </c>
      <c r="C103" s="3" t="s">
        <v>227</v>
      </c>
      <c r="E103" s="20">
        <v>0</v>
      </c>
      <c r="G103" s="4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41"/>
    </row>
    <row r="104" spans="1:21" ht="11.25">
      <c r="A104" s="4" t="s">
        <v>99</v>
      </c>
      <c r="C104" s="3" t="s">
        <v>228</v>
      </c>
      <c r="E104" s="20">
        <v>0</v>
      </c>
      <c r="G104" s="4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  <c r="U104" s="41"/>
    </row>
    <row r="105" spans="1:21" ht="11.25">
      <c r="A105" s="4" t="s">
        <v>100</v>
      </c>
      <c r="C105" s="3" t="s">
        <v>229</v>
      </c>
      <c r="E105" s="20">
        <v>12198.5</v>
      </c>
      <c r="G105" s="49">
        <v>0.65</v>
      </c>
      <c r="I105" s="20">
        <f t="shared" si="5"/>
        <v>7929.025000000001</v>
      </c>
      <c r="K105" s="5">
        <f t="shared" si="6"/>
        <v>4269.474999999999</v>
      </c>
      <c r="M105" s="14">
        <v>0.31837499999999996</v>
      </c>
      <c r="O105" s="5">
        <f t="shared" si="9"/>
        <v>1359.2941031249998</v>
      </c>
      <c r="Q105" s="16">
        <f t="shared" si="7"/>
        <v>2910.1808968749997</v>
      </c>
      <c r="S105" s="16">
        <f t="shared" si="8"/>
        <v>0</v>
      </c>
      <c r="U105" s="41"/>
    </row>
    <row r="106" spans="1:21" ht="11.25">
      <c r="A106" s="4" t="s">
        <v>101</v>
      </c>
      <c r="C106" s="3" t="s">
        <v>230</v>
      </c>
      <c r="E106" s="20">
        <v>0</v>
      </c>
      <c r="G106" s="49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  <c r="U106" s="41"/>
    </row>
    <row r="107" spans="1:21" ht="11.25">
      <c r="A107" s="4" t="s">
        <v>102</v>
      </c>
      <c r="C107" s="3" t="s">
        <v>231</v>
      </c>
      <c r="E107" s="20">
        <v>0</v>
      </c>
      <c r="G107" s="49">
        <v>0.65</v>
      </c>
      <c r="I107" s="20">
        <f t="shared" si="5"/>
        <v>0</v>
      </c>
      <c r="K107" s="5">
        <f t="shared" si="6"/>
        <v>0</v>
      </c>
      <c r="M107" s="14">
        <v>0.3835</v>
      </c>
      <c r="O107" s="5">
        <f t="shared" si="9"/>
        <v>0</v>
      </c>
      <c r="Q107" s="16">
        <f t="shared" si="7"/>
        <v>0</v>
      </c>
      <c r="S107" s="16">
        <f t="shared" si="8"/>
        <v>0</v>
      </c>
      <c r="U107" s="41"/>
    </row>
    <row r="108" spans="1:21" ht="11.25">
      <c r="A108" s="4" t="s">
        <v>103</v>
      </c>
      <c r="C108" s="3" t="s">
        <v>232</v>
      </c>
      <c r="E108" s="20">
        <v>0</v>
      </c>
      <c r="G108" s="49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  <c r="U108" s="41"/>
    </row>
    <row r="109" spans="1:21" ht="11.25">
      <c r="A109" s="4" t="s">
        <v>104</v>
      </c>
      <c r="C109" s="3" t="s">
        <v>233</v>
      </c>
      <c r="E109" s="20">
        <v>0</v>
      </c>
      <c r="G109" s="49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41"/>
    </row>
    <row r="110" spans="1:21" ht="11.25">
      <c r="A110" s="4" t="s">
        <v>105</v>
      </c>
      <c r="C110" s="3" t="s">
        <v>234</v>
      </c>
      <c r="E110" s="20">
        <v>0</v>
      </c>
      <c r="G110" s="49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41"/>
    </row>
    <row r="111" spans="1:21" ht="11.25">
      <c r="A111" s="4" t="s">
        <v>106</v>
      </c>
      <c r="C111" s="3" t="s">
        <v>235</v>
      </c>
      <c r="E111" s="20">
        <v>0</v>
      </c>
      <c r="G111" s="49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41"/>
    </row>
    <row r="112" spans="1:21" ht="11.25">
      <c r="A112" s="4" t="s">
        <v>107</v>
      </c>
      <c r="C112" s="3" t="s">
        <v>236</v>
      </c>
      <c r="E112" s="20">
        <v>0</v>
      </c>
      <c r="G112" s="49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41"/>
    </row>
    <row r="113" spans="1:21" ht="11.25">
      <c r="A113" s="4" t="s">
        <v>109</v>
      </c>
      <c r="C113" s="3" t="s">
        <v>237</v>
      </c>
      <c r="E113" s="20">
        <v>0</v>
      </c>
      <c r="G113" s="49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41"/>
    </row>
    <row r="114" spans="1:21" ht="11.25">
      <c r="A114" s="4" t="s">
        <v>110</v>
      </c>
      <c r="C114" s="3" t="s">
        <v>238</v>
      </c>
      <c r="E114" s="20">
        <v>0</v>
      </c>
      <c r="G114" s="49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41"/>
    </row>
    <row r="115" spans="1:21" ht="11.25">
      <c r="A115" s="4" t="s">
        <v>108</v>
      </c>
      <c r="C115" s="3" t="s">
        <v>277</v>
      </c>
      <c r="E115" s="20">
        <v>0</v>
      </c>
      <c r="G115" s="49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41"/>
    </row>
    <row r="116" spans="1:21" ht="11.25">
      <c r="A116" s="4" t="s">
        <v>111</v>
      </c>
      <c r="C116" s="3" t="s">
        <v>239</v>
      </c>
      <c r="E116" s="20">
        <v>0</v>
      </c>
      <c r="G116" s="49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41"/>
    </row>
    <row r="117" spans="1:21" ht="11.25">
      <c r="A117" s="4" t="s">
        <v>112</v>
      </c>
      <c r="C117" s="3" t="s">
        <v>240</v>
      </c>
      <c r="E117" s="20">
        <v>0</v>
      </c>
      <c r="G117" s="49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  <c r="U117" s="41"/>
    </row>
    <row r="118" spans="1:21" ht="11.25">
      <c r="A118" s="4" t="s">
        <v>113</v>
      </c>
      <c r="C118" s="3" t="s">
        <v>241</v>
      </c>
      <c r="E118" s="20">
        <v>0</v>
      </c>
      <c r="G118" s="49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41"/>
    </row>
    <row r="119" spans="1:21" ht="11.25">
      <c r="A119" s="4" t="s">
        <v>114</v>
      </c>
      <c r="C119" s="3" t="s">
        <v>242</v>
      </c>
      <c r="E119" s="20">
        <v>0</v>
      </c>
      <c r="G119" s="49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41"/>
    </row>
    <row r="120" spans="1:21" ht="11.25">
      <c r="A120" s="4" t="s">
        <v>115</v>
      </c>
      <c r="C120" s="3" t="s">
        <v>243</v>
      </c>
      <c r="E120" s="20">
        <v>0</v>
      </c>
      <c r="G120" s="49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  <c r="U120" s="41"/>
    </row>
    <row r="121" spans="1:21" ht="11.25">
      <c r="A121" s="4" t="s">
        <v>116</v>
      </c>
      <c r="C121" s="3" t="s">
        <v>244</v>
      </c>
      <c r="E121" s="20">
        <v>0</v>
      </c>
      <c r="G121" s="49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41"/>
    </row>
    <row r="122" spans="1:21" ht="11.25">
      <c r="A122" s="4" t="s">
        <v>117</v>
      </c>
      <c r="C122" s="3" t="s">
        <v>245</v>
      </c>
      <c r="E122" s="20">
        <v>0</v>
      </c>
      <c r="G122" s="49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41"/>
    </row>
    <row r="123" spans="1:21" ht="11.25">
      <c r="A123" s="4" t="s">
        <v>118</v>
      </c>
      <c r="C123" s="3" t="s">
        <v>246</v>
      </c>
      <c r="E123" s="20">
        <v>0</v>
      </c>
      <c r="G123" s="49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41"/>
    </row>
    <row r="124" spans="1:21" ht="11.25">
      <c r="A124" s="4" t="s">
        <v>119</v>
      </c>
      <c r="C124" s="3" t="s">
        <v>247</v>
      </c>
      <c r="E124" s="20">
        <v>0</v>
      </c>
      <c r="G124" s="49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  <c r="U124" s="41"/>
    </row>
    <row r="125" spans="1:21" ht="11.25">
      <c r="A125" s="4" t="s">
        <v>120</v>
      </c>
      <c r="C125" s="3" t="s">
        <v>248</v>
      </c>
      <c r="E125" s="20">
        <v>0</v>
      </c>
      <c r="G125" s="49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41"/>
    </row>
    <row r="126" spans="1:21" ht="11.25">
      <c r="A126" s="4" t="s">
        <v>121</v>
      </c>
      <c r="C126" s="3" t="s">
        <v>249</v>
      </c>
      <c r="E126" s="20">
        <v>0</v>
      </c>
      <c r="G126" s="49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41"/>
    </row>
    <row r="127" spans="1:21" ht="11.25">
      <c r="A127" s="4" t="s">
        <v>122</v>
      </c>
      <c r="C127" s="3" t="s">
        <v>250</v>
      </c>
      <c r="E127" s="20">
        <v>0</v>
      </c>
      <c r="G127" s="49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41"/>
    </row>
    <row r="128" spans="1:21" ht="11.25">
      <c r="A128" s="4" t="s">
        <v>123</v>
      </c>
      <c r="C128" s="3" t="s">
        <v>251</v>
      </c>
      <c r="E128" s="20">
        <v>0</v>
      </c>
      <c r="G128" s="49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41"/>
    </row>
    <row r="129" spans="1:21" ht="11.25">
      <c r="A129" s="4" t="s">
        <v>124</v>
      </c>
      <c r="C129" s="3" t="s">
        <v>252</v>
      </c>
      <c r="E129" s="20">
        <v>0</v>
      </c>
      <c r="G129" s="49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41"/>
    </row>
    <row r="130" spans="1:21" ht="11.25">
      <c r="A130" s="4" t="s">
        <v>125</v>
      </c>
      <c r="C130" s="3" t="s">
        <v>253</v>
      </c>
      <c r="E130" s="20">
        <v>0</v>
      </c>
      <c r="G130" s="49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41"/>
    </row>
    <row r="131" spans="1:21" ht="11.25">
      <c r="A131" s="4" t="s">
        <v>126</v>
      </c>
      <c r="C131" s="3" t="s">
        <v>254</v>
      </c>
      <c r="E131" s="20">
        <v>4532.82</v>
      </c>
      <c r="G131" s="49">
        <v>0.65</v>
      </c>
      <c r="I131" s="20">
        <f t="shared" si="5"/>
        <v>2946.333</v>
      </c>
      <c r="K131" s="5">
        <f t="shared" si="6"/>
        <v>1586.4869999999996</v>
      </c>
      <c r="M131" s="14">
        <v>0.38399999999999995</v>
      </c>
      <c r="O131" s="5">
        <f t="shared" si="9"/>
        <v>609.2110079999998</v>
      </c>
      <c r="Q131" s="16">
        <f t="shared" si="7"/>
        <v>977.2759919999999</v>
      </c>
      <c r="S131" s="16">
        <f t="shared" si="8"/>
        <v>0</v>
      </c>
      <c r="U131" s="41"/>
    </row>
    <row r="132" spans="1:21" ht="11.25">
      <c r="A132" s="4" t="s">
        <v>127</v>
      </c>
      <c r="C132" s="3" t="s">
        <v>255</v>
      </c>
      <c r="E132" s="20">
        <v>0</v>
      </c>
      <c r="G132" s="49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  <c r="U132" s="41"/>
    </row>
    <row r="133" spans="1:21" ht="11.25">
      <c r="A133" s="4" t="s">
        <v>128</v>
      </c>
      <c r="C133" s="3" t="s">
        <v>256</v>
      </c>
      <c r="E133" s="20">
        <v>0</v>
      </c>
      <c r="G133" s="49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41"/>
    </row>
    <row r="134" spans="1:21" ht="11.25">
      <c r="A134" s="4" t="s">
        <v>129</v>
      </c>
      <c r="C134" s="3" t="s">
        <v>257</v>
      </c>
      <c r="E134" s="20">
        <v>0</v>
      </c>
      <c r="G134" s="49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41"/>
    </row>
    <row r="135" spans="1:21" ht="11.25">
      <c r="A135" s="4" t="s">
        <v>130</v>
      </c>
      <c r="C135" s="3" t="s">
        <v>258</v>
      </c>
      <c r="E135" s="20">
        <v>0</v>
      </c>
      <c r="G135" s="49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  <c r="U135" s="41"/>
    </row>
    <row r="136" spans="1:21" ht="11.25">
      <c r="A136" s="4" t="s">
        <v>131</v>
      </c>
      <c r="C136" s="3" t="s">
        <v>259</v>
      </c>
      <c r="E136" s="20">
        <v>0</v>
      </c>
      <c r="G136" s="49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  <c r="U136" s="41"/>
    </row>
    <row r="137" spans="1:21" ht="11.25">
      <c r="A137" s="4" t="s">
        <v>132</v>
      </c>
      <c r="C137" s="3" t="s">
        <v>260</v>
      </c>
      <c r="E137" s="20">
        <v>2193.3</v>
      </c>
      <c r="G137" s="49">
        <v>0.65</v>
      </c>
      <c r="I137" s="20">
        <f>E137*G137</f>
        <v>1425.6450000000002</v>
      </c>
      <c r="K137" s="5">
        <f>E137-I137</f>
        <v>767.655</v>
      </c>
      <c r="M137" s="14">
        <v>0.569125</v>
      </c>
      <c r="O137" s="5">
        <f>K137*M137</f>
        <v>436.891651875</v>
      </c>
      <c r="Q137" s="16">
        <f>K137-O137</f>
        <v>330.763348125</v>
      </c>
      <c r="S137" s="16">
        <f>E137-(I137+O137+Q137)</f>
        <v>0</v>
      </c>
      <c r="U137" s="41"/>
    </row>
    <row r="138" spans="1:21" ht="11.25">
      <c r="A138" s="4" t="s">
        <v>133</v>
      </c>
      <c r="C138" s="3" t="s">
        <v>261</v>
      </c>
      <c r="E138" s="20">
        <v>0</v>
      </c>
      <c r="G138" s="49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41"/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38758.78</v>
      </c>
      <c r="G142" s="6"/>
      <c r="I142" s="18">
        <f>SUM(I9:I141)</f>
        <v>25193.207000000002</v>
      </c>
      <c r="K142" s="5">
        <f>SUM(K9:K141)</f>
        <v>13565.572999999997</v>
      </c>
      <c r="O142" s="5">
        <f>SUM(O9:O141)</f>
        <v>4903.473803374999</v>
      </c>
      <c r="Q142" s="16">
        <f>K142-O142</f>
        <v>8662.099196624997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79"/>
  <sheetViews>
    <sheetView zoomScalePageLayoutView="0" workbookViewId="0" topLeftCell="A132">
      <selection activeCell="G143" sqref="G143"/>
    </sheetView>
  </sheetViews>
  <sheetFormatPr defaultColWidth="9.140625" defaultRowHeight="12.75"/>
  <cols>
    <col min="1" max="1" width="6.8515625" style="4" customWidth="1"/>
    <col min="2" max="2" width="1.1484375" style="3" customWidth="1"/>
    <col min="3" max="3" width="18.851562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851562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8515625" style="3" customWidth="1"/>
    <col min="20" max="20" width="0.85546875" style="3" customWidth="1"/>
    <col min="21" max="16384" width="9.140625" style="3" customWidth="1"/>
  </cols>
  <sheetData>
    <row r="1" spans="1:17" ht="11.25">
      <c r="A1" s="55" t="s">
        <v>311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274</v>
      </c>
    </row>
    <row r="5" spans="5:13" ht="11.25">
      <c r="E5" s="8" t="s">
        <v>293</v>
      </c>
      <c r="G5" s="15">
        <v>0.65</v>
      </c>
      <c r="K5" s="15">
        <f>1-G5</f>
        <v>0.35</v>
      </c>
      <c r="M5" s="2" t="s">
        <v>275</v>
      </c>
    </row>
    <row r="6" spans="5:15" ht="11.25">
      <c r="E6" s="7" t="s">
        <v>263</v>
      </c>
      <c r="F6" s="8"/>
      <c r="G6" s="2" t="s">
        <v>264</v>
      </c>
      <c r="H6" s="8"/>
      <c r="I6" s="2"/>
      <c r="J6" s="8"/>
      <c r="K6" s="2" t="s">
        <v>268</v>
      </c>
      <c r="L6" s="8"/>
      <c r="M6" s="2" t="s">
        <v>269</v>
      </c>
      <c r="N6" s="8"/>
      <c r="O6" s="2"/>
    </row>
    <row r="7" spans="1:19" ht="11.25">
      <c r="A7" s="9" t="s">
        <v>0</v>
      </c>
      <c r="B7" s="8"/>
      <c r="C7" s="8"/>
      <c r="E7" s="8" t="s">
        <v>278</v>
      </c>
      <c r="F7" s="8"/>
      <c r="G7" s="2" t="s">
        <v>265</v>
      </c>
      <c r="H7" s="8"/>
      <c r="I7" s="2" t="s">
        <v>265</v>
      </c>
      <c r="J7" s="8"/>
      <c r="K7" s="2" t="s">
        <v>269</v>
      </c>
      <c r="L7" s="8"/>
      <c r="M7" s="2" t="s">
        <v>270</v>
      </c>
      <c r="N7" s="8"/>
      <c r="O7" s="2" t="s">
        <v>269</v>
      </c>
      <c r="Q7" s="8" t="s">
        <v>271</v>
      </c>
      <c r="S7" s="8" t="s">
        <v>273</v>
      </c>
    </row>
    <row r="8" spans="1:19" ht="11.25">
      <c r="A8" s="10" t="s">
        <v>1</v>
      </c>
      <c r="B8" s="11"/>
      <c r="C8" s="11" t="s">
        <v>2</v>
      </c>
      <c r="E8" s="13" t="s">
        <v>312</v>
      </c>
      <c r="F8" s="11"/>
      <c r="G8" s="12" t="s">
        <v>266</v>
      </c>
      <c r="H8" s="11"/>
      <c r="I8" s="12" t="s">
        <v>267</v>
      </c>
      <c r="J8" s="11"/>
      <c r="K8" s="12" t="s">
        <v>267</v>
      </c>
      <c r="L8" s="11"/>
      <c r="M8" s="12" t="s">
        <v>266</v>
      </c>
      <c r="N8" s="11"/>
      <c r="O8" s="12" t="s">
        <v>270</v>
      </c>
      <c r="Q8" s="11" t="s">
        <v>267</v>
      </c>
      <c r="S8" s="11" t="s">
        <v>272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50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134</v>
      </c>
      <c r="E10" s="20">
        <v>0</v>
      </c>
      <c r="G10" s="50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135</v>
      </c>
      <c r="E11" s="20">
        <v>0</v>
      </c>
      <c r="G11" s="50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136</v>
      </c>
      <c r="E12" s="20">
        <v>0</v>
      </c>
      <c r="G12" s="50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137</v>
      </c>
      <c r="E13" s="20">
        <v>0</v>
      </c>
      <c r="G13" s="50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138</v>
      </c>
      <c r="E14" s="20">
        <v>0</v>
      </c>
      <c r="G14" s="50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139</v>
      </c>
      <c r="E15" s="20">
        <v>0</v>
      </c>
      <c r="G15" s="50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140</v>
      </c>
      <c r="E16" s="20">
        <v>0</v>
      </c>
      <c r="G16" s="50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141</v>
      </c>
      <c r="E17" s="20">
        <v>0</v>
      </c>
      <c r="G17" s="50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142</v>
      </c>
      <c r="E18" s="20">
        <v>0</v>
      </c>
      <c r="G18" s="50">
        <v>0.65</v>
      </c>
      <c r="I18" s="20">
        <f t="shared" si="0"/>
        <v>0</v>
      </c>
      <c r="K18" s="5">
        <f t="shared" si="1"/>
        <v>0</v>
      </c>
      <c r="M18" s="14">
        <v>0.3889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143</v>
      </c>
      <c r="E19" s="20">
        <v>0</v>
      </c>
      <c r="G19" s="50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144</v>
      </c>
      <c r="E20" s="20">
        <v>0</v>
      </c>
      <c r="G20" s="50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145</v>
      </c>
      <c r="E21" s="20">
        <v>0</v>
      </c>
      <c r="G21" s="50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146</v>
      </c>
      <c r="E22" s="20">
        <v>16737.1</v>
      </c>
      <c r="G22" s="50">
        <v>0.65</v>
      </c>
      <c r="I22" s="20">
        <f t="shared" si="0"/>
        <v>10879.115</v>
      </c>
      <c r="K22" s="5">
        <f t="shared" si="1"/>
        <v>5857.984999999999</v>
      </c>
      <c r="M22" s="14">
        <v>0.39449999999999996</v>
      </c>
      <c r="O22" s="5">
        <f t="shared" si="4"/>
        <v>2310.975082499999</v>
      </c>
      <c r="Q22" s="16">
        <f t="shared" si="2"/>
        <v>3547.0099174999996</v>
      </c>
      <c r="S22" s="16">
        <f t="shared" si="3"/>
        <v>0</v>
      </c>
    </row>
    <row r="23" spans="1:19" ht="11.25">
      <c r="A23" s="4" t="s">
        <v>18</v>
      </c>
      <c r="C23" s="3" t="s">
        <v>147</v>
      </c>
      <c r="E23" s="20">
        <v>0</v>
      </c>
      <c r="G23" s="50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148</v>
      </c>
      <c r="E24" s="20">
        <v>0</v>
      </c>
      <c r="G24" s="50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149</v>
      </c>
      <c r="E25" s="20">
        <v>0</v>
      </c>
      <c r="G25" s="50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150</v>
      </c>
      <c r="E26" s="20">
        <v>0</v>
      </c>
      <c r="G26" s="50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151</v>
      </c>
      <c r="E27" s="20">
        <v>0</v>
      </c>
      <c r="G27" s="50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152</v>
      </c>
      <c r="E28" s="20">
        <v>0</v>
      </c>
      <c r="G28" s="50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153</v>
      </c>
      <c r="E29" s="20">
        <v>0</v>
      </c>
      <c r="G29" s="50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154</v>
      </c>
      <c r="E30" s="20">
        <v>0</v>
      </c>
      <c r="G30" s="50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155</v>
      </c>
      <c r="E31" s="20">
        <v>0</v>
      </c>
      <c r="G31" s="50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156</v>
      </c>
      <c r="E32" s="20">
        <v>0</v>
      </c>
      <c r="G32" s="50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157</v>
      </c>
      <c r="E33" s="20">
        <v>0</v>
      </c>
      <c r="G33" s="50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158</v>
      </c>
      <c r="E34" s="20">
        <v>0</v>
      </c>
      <c r="G34" s="50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159</v>
      </c>
      <c r="E35" s="20">
        <v>2631.96</v>
      </c>
      <c r="G35" s="50">
        <v>0.65</v>
      </c>
      <c r="I35" s="20">
        <f t="shared" si="0"/>
        <v>1710.7740000000001</v>
      </c>
      <c r="K35" s="5">
        <f t="shared" si="1"/>
        <v>921.1859999999999</v>
      </c>
      <c r="M35" s="14">
        <v>0.41974999999999996</v>
      </c>
      <c r="O35" s="5">
        <f t="shared" si="4"/>
        <v>386.66782349999994</v>
      </c>
      <c r="Q35" s="16">
        <f t="shared" si="2"/>
        <v>534.5181765</v>
      </c>
      <c r="S35" s="16">
        <f t="shared" si="3"/>
        <v>0</v>
      </c>
    </row>
    <row r="36" spans="1:19" ht="11.25">
      <c r="A36" s="4" t="s">
        <v>31</v>
      </c>
      <c r="C36" s="3" t="s">
        <v>160</v>
      </c>
      <c r="E36" s="20">
        <v>0</v>
      </c>
      <c r="G36" s="50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161</v>
      </c>
      <c r="E37" s="20">
        <v>0</v>
      </c>
      <c r="G37" s="50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162</v>
      </c>
      <c r="E38" s="20">
        <v>0</v>
      </c>
      <c r="G38" s="50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163</v>
      </c>
      <c r="E39" s="20">
        <v>0</v>
      </c>
      <c r="G39" s="50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164</v>
      </c>
      <c r="E40" s="20">
        <v>0</v>
      </c>
      <c r="G40" s="50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165</v>
      </c>
      <c r="E41" s="20">
        <v>0</v>
      </c>
      <c r="G41" s="50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166</v>
      </c>
      <c r="E42" s="20">
        <v>0</v>
      </c>
      <c r="G42" s="50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167</v>
      </c>
      <c r="E43" s="20">
        <v>0</v>
      </c>
      <c r="G43" s="50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168</v>
      </c>
      <c r="E44" s="20">
        <v>0</v>
      </c>
      <c r="G44" s="50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169</v>
      </c>
      <c r="E45" s="20">
        <v>0</v>
      </c>
      <c r="G45" s="50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170</v>
      </c>
      <c r="E46" s="20">
        <v>0</v>
      </c>
      <c r="G46" s="50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171</v>
      </c>
      <c r="E47" s="20">
        <v>0</v>
      </c>
      <c r="G47" s="50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172</v>
      </c>
      <c r="E48" s="20">
        <v>0</v>
      </c>
      <c r="G48" s="50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173</v>
      </c>
      <c r="E49" s="20">
        <v>0</v>
      </c>
      <c r="G49" s="50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174</v>
      </c>
      <c r="E50" s="20">
        <v>0</v>
      </c>
      <c r="G50" s="50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175</v>
      </c>
      <c r="E51" s="20">
        <v>0</v>
      </c>
      <c r="G51" s="50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176</v>
      </c>
      <c r="E52" s="20">
        <v>0</v>
      </c>
      <c r="G52" s="50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177</v>
      </c>
      <c r="E53" s="20">
        <v>0</v>
      </c>
      <c r="G53" s="50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178</v>
      </c>
      <c r="E54" s="20">
        <v>0</v>
      </c>
      <c r="G54" s="50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179</v>
      </c>
      <c r="E55" s="20">
        <v>0</v>
      </c>
      <c r="G55" s="50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180</v>
      </c>
      <c r="E56" s="20">
        <v>0</v>
      </c>
      <c r="G56" s="50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181</v>
      </c>
      <c r="E57" s="20">
        <v>0</v>
      </c>
      <c r="G57" s="50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182</v>
      </c>
      <c r="E58" s="20">
        <v>0</v>
      </c>
      <c r="G58" s="50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183</v>
      </c>
      <c r="E59" s="20">
        <v>0</v>
      </c>
      <c r="G59" s="50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184</v>
      </c>
      <c r="E60" s="20">
        <v>0</v>
      </c>
      <c r="G60" s="50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185</v>
      </c>
      <c r="E61" s="20">
        <v>0</v>
      </c>
      <c r="G61" s="50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186</v>
      </c>
      <c r="E62" s="20">
        <v>0</v>
      </c>
      <c r="G62" s="50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187</v>
      </c>
      <c r="E63" s="20">
        <v>0</v>
      </c>
      <c r="G63" s="50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188</v>
      </c>
      <c r="E64" s="20">
        <v>0</v>
      </c>
      <c r="G64" s="50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189</v>
      </c>
      <c r="E65" s="20">
        <v>0</v>
      </c>
      <c r="G65" s="50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190</v>
      </c>
      <c r="E66" s="20">
        <v>0</v>
      </c>
      <c r="G66" s="50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191</v>
      </c>
      <c r="E67" s="20">
        <v>0</v>
      </c>
      <c r="G67" s="50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192</v>
      </c>
      <c r="E68" s="20">
        <v>0</v>
      </c>
      <c r="G68" s="50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193</v>
      </c>
      <c r="E69" s="20">
        <v>0</v>
      </c>
      <c r="G69" s="50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194</v>
      </c>
      <c r="E70" s="20">
        <v>0</v>
      </c>
      <c r="G70" s="50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195</v>
      </c>
      <c r="E71" s="20">
        <v>0</v>
      </c>
      <c r="G71" s="50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196</v>
      </c>
      <c r="E72" s="20">
        <v>0</v>
      </c>
      <c r="G72" s="50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197</v>
      </c>
      <c r="E73" s="20">
        <v>0</v>
      </c>
      <c r="G73" s="50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198</v>
      </c>
      <c r="E74" s="20">
        <v>0</v>
      </c>
      <c r="G74" s="50">
        <v>0.65</v>
      </c>
      <c r="I74" s="20">
        <f aca="true" t="shared" si="5" ref="I74:I136">E74*G74</f>
        <v>0</v>
      </c>
      <c r="K74" s="5">
        <f aca="true" t="shared" si="6" ref="K74:K134">E74-I74</f>
        <v>0</v>
      </c>
      <c r="M74" s="14">
        <v>0.510375</v>
      </c>
      <c r="O74" s="5">
        <f t="shared" si="4"/>
        <v>0</v>
      </c>
      <c r="Q74" s="16">
        <f aca="true" t="shared" si="7" ref="Q74:Q134">K74-O74</f>
        <v>0</v>
      </c>
      <c r="S74" s="16">
        <f aca="true" t="shared" si="8" ref="S74:S136">E74-(I74+O74+Q74)</f>
        <v>0</v>
      </c>
    </row>
    <row r="75" spans="1:19" ht="11.25">
      <c r="A75" s="4" t="s">
        <v>70</v>
      </c>
      <c r="C75" s="3" t="s">
        <v>199</v>
      </c>
      <c r="E75" s="20">
        <v>0</v>
      </c>
      <c r="G75" s="50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4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200</v>
      </c>
      <c r="E76" s="20">
        <v>0</v>
      </c>
      <c r="G76" s="50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201</v>
      </c>
      <c r="E77" s="20">
        <v>0</v>
      </c>
      <c r="G77" s="50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202</v>
      </c>
      <c r="E78" s="20">
        <v>0</v>
      </c>
      <c r="G78" s="50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203</v>
      </c>
      <c r="E79" s="20">
        <v>0</v>
      </c>
      <c r="G79" s="50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204</v>
      </c>
      <c r="E80" s="20">
        <v>0</v>
      </c>
      <c r="G80" s="50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205</v>
      </c>
      <c r="E81" s="20">
        <v>0</v>
      </c>
      <c r="G81" s="50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206</v>
      </c>
      <c r="E82" s="20">
        <v>0</v>
      </c>
      <c r="G82" s="50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207</v>
      </c>
      <c r="E83" s="20">
        <v>0</v>
      </c>
      <c r="G83" s="50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208</v>
      </c>
      <c r="E84" s="20">
        <v>0</v>
      </c>
      <c r="G84" s="50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209</v>
      </c>
      <c r="E85" s="20">
        <v>0</v>
      </c>
      <c r="G85" s="50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210</v>
      </c>
      <c r="E86" s="20">
        <v>40924</v>
      </c>
      <c r="G86" s="50">
        <v>0.65</v>
      </c>
      <c r="I86" s="20">
        <f t="shared" si="5"/>
        <v>26600.600000000002</v>
      </c>
      <c r="K86" s="5">
        <f t="shared" si="6"/>
        <v>14323.399999999998</v>
      </c>
      <c r="M86" s="14">
        <v>0.292</v>
      </c>
      <c r="O86" s="5">
        <f t="shared" si="9"/>
        <v>4182.432799999999</v>
      </c>
      <c r="Q86" s="16">
        <f t="shared" si="7"/>
        <v>10140.9672</v>
      </c>
      <c r="S86" s="16">
        <f t="shared" si="8"/>
        <v>0</v>
      </c>
    </row>
    <row r="87" spans="1:19" ht="11.25">
      <c r="A87" s="4" t="s">
        <v>82</v>
      </c>
      <c r="C87" s="3" t="s">
        <v>211</v>
      </c>
      <c r="E87" s="20">
        <v>0</v>
      </c>
      <c r="G87" s="50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212</v>
      </c>
      <c r="E88" s="20">
        <v>0</v>
      </c>
      <c r="G88" s="50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213</v>
      </c>
      <c r="E89" s="20">
        <v>0</v>
      </c>
      <c r="G89" s="50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214</v>
      </c>
      <c r="E90" s="20">
        <v>0</v>
      </c>
      <c r="G90" s="50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215</v>
      </c>
      <c r="E91" s="20">
        <v>0</v>
      </c>
      <c r="G91" s="50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216</v>
      </c>
      <c r="E92" s="20">
        <v>0</v>
      </c>
      <c r="G92" s="50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217</v>
      </c>
      <c r="E93" s="20">
        <v>0</v>
      </c>
      <c r="G93" s="50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218</v>
      </c>
      <c r="E94" s="20">
        <v>0</v>
      </c>
      <c r="G94" s="50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219</v>
      </c>
      <c r="E95" s="20">
        <v>0</v>
      </c>
      <c r="G95" s="50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220</v>
      </c>
      <c r="E96" s="20">
        <v>0</v>
      </c>
      <c r="G96" s="50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221</v>
      </c>
      <c r="E97" s="20">
        <v>0</v>
      </c>
      <c r="G97" s="50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222</v>
      </c>
      <c r="E98" s="20">
        <v>0</v>
      </c>
      <c r="G98" s="50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223</v>
      </c>
      <c r="E99" s="20">
        <v>0</v>
      </c>
      <c r="G99" s="50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224</v>
      </c>
      <c r="E100" s="20">
        <v>0</v>
      </c>
      <c r="G100" s="50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225</v>
      </c>
      <c r="E101" s="20">
        <v>0</v>
      </c>
      <c r="G101" s="50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226</v>
      </c>
      <c r="E102" s="20">
        <v>0</v>
      </c>
      <c r="G102" s="50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227</v>
      </c>
      <c r="E103" s="20">
        <v>0</v>
      </c>
      <c r="G103" s="50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228</v>
      </c>
      <c r="E104" s="20">
        <v>0</v>
      </c>
      <c r="G104" s="50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229</v>
      </c>
      <c r="E105" s="20">
        <v>11018</v>
      </c>
      <c r="G105" s="50">
        <v>0.65</v>
      </c>
      <c r="I105" s="20">
        <f t="shared" si="5"/>
        <v>7161.7</v>
      </c>
      <c r="K105" s="5">
        <f t="shared" si="6"/>
        <v>3856.3</v>
      </c>
      <c r="M105" s="14">
        <v>0.31837499999999996</v>
      </c>
      <c r="O105" s="5">
        <f t="shared" si="9"/>
        <v>1227.7495124999998</v>
      </c>
      <c r="Q105" s="16">
        <f t="shared" si="7"/>
        <v>2628.5504875000006</v>
      </c>
      <c r="S105" s="16">
        <f t="shared" si="8"/>
        <v>0</v>
      </c>
    </row>
    <row r="106" spans="1:19" ht="11.25">
      <c r="A106" s="4" t="s">
        <v>101</v>
      </c>
      <c r="C106" s="3" t="s">
        <v>230</v>
      </c>
      <c r="E106" s="20">
        <v>0</v>
      </c>
      <c r="G106" s="50">
        <v>0.65</v>
      </c>
      <c r="I106" s="20">
        <f t="shared" si="5"/>
        <v>0</v>
      </c>
      <c r="K106" s="5">
        <f t="shared" si="6"/>
        <v>0</v>
      </c>
      <c r="M106" s="14">
        <v>0.29112499999999997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231</v>
      </c>
      <c r="E107" s="20">
        <v>30693</v>
      </c>
      <c r="G107" s="50">
        <v>0.65</v>
      </c>
      <c r="I107" s="20">
        <f t="shared" si="5"/>
        <v>19950.45</v>
      </c>
      <c r="K107" s="5">
        <f t="shared" si="6"/>
        <v>10742.55</v>
      </c>
      <c r="M107" s="14">
        <v>0.3835</v>
      </c>
      <c r="O107" s="5">
        <f t="shared" si="9"/>
        <v>4119.767925</v>
      </c>
      <c r="Q107" s="16">
        <f t="shared" si="7"/>
        <v>6622.782074999999</v>
      </c>
      <c r="S107" s="16">
        <f t="shared" si="8"/>
        <v>0</v>
      </c>
    </row>
    <row r="108" spans="1:19" ht="11.25">
      <c r="A108" s="4" t="s">
        <v>103</v>
      </c>
      <c r="C108" s="3" t="s">
        <v>232</v>
      </c>
      <c r="E108" s="20">
        <v>0</v>
      </c>
      <c r="G108" s="50">
        <v>0.65</v>
      </c>
      <c r="I108" s="20">
        <f t="shared" si="5"/>
        <v>0</v>
      </c>
      <c r="K108" s="5">
        <f t="shared" si="6"/>
        <v>0</v>
      </c>
      <c r="M108" s="14">
        <v>0.464375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233</v>
      </c>
      <c r="E109" s="20">
        <v>0</v>
      </c>
      <c r="G109" s="50">
        <v>0.65</v>
      </c>
      <c r="I109" s="20">
        <f t="shared" si="5"/>
        <v>0</v>
      </c>
      <c r="K109" s="5">
        <f t="shared" si="6"/>
        <v>0</v>
      </c>
      <c r="M109" s="14">
        <v>0.503375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234</v>
      </c>
      <c r="E110" s="20">
        <v>0</v>
      </c>
      <c r="G110" s="50">
        <v>0.65</v>
      </c>
      <c r="I110" s="20">
        <f t="shared" si="5"/>
        <v>0</v>
      </c>
      <c r="K110" s="5">
        <f t="shared" si="6"/>
        <v>0</v>
      </c>
      <c r="M110" s="14">
        <v>0.312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235</v>
      </c>
      <c r="E111" s="20">
        <v>0</v>
      </c>
      <c r="G111" s="50">
        <v>0.65</v>
      </c>
      <c r="I111" s="20">
        <f t="shared" si="5"/>
        <v>0</v>
      </c>
      <c r="K111" s="5">
        <f t="shared" si="6"/>
        <v>0</v>
      </c>
      <c r="M111" s="14">
        <v>0.277875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236</v>
      </c>
      <c r="E112" s="20">
        <v>0</v>
      </c>
      <c r="G112" s="50">
        <v>0.65</v>
      </c>
      <c r="I112" s="20">
        <f t="shared" si="5"/>
        <v>0</v>
      </c>
      <c r="K112" s="5">
        <f t="shared" si="6"/>
        <v>0</v>
      </c>
      <c r="M112" s="14">
        <v>0.46375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109</v>
      </c>
      <c r="C113" s="3" t="s">
        <v>237</v>
      </c>
      <c r="E113" s="20">
        <v>0</v>
      </c>
      <c r="G113" s="50">
        <v>0.65</v>
      </c>
      <c r="I113" s="20">
        <f t="shared" si="5"/>
        <v>0</v>
      </c>
      <c r="K113" s="5">
        <f t="shared" si="6"/>
        <v>0</v>
      </c>
      <c r="M113" s="14">
        <v>0.43012500000000004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238</v>
      </c>
      <c r="E114" s="20">
        <v>0</v>
      </c>
      <c r="G114" s="50">
        <v>0.65</v>
      </c>
      <c r="I114" s="20">
        <f t="shared" si="5"/>
        <v>0</v>
      </c>
      <c r="K114" s="5">
        <f t="shared" si="6"/>
        <v>0</v>
      </c>
      <c r="M114" s="14">
        <v>0.39325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108</v>
      </c>
      <c r="C115" s="3" t="s">
        <v>277</v>
      </c>
      <c r="E115" s="20">
        <v>0</v>
      </c>
      <c r="G115" s="50">
        <v>0.65</v>
      </c>
      <c r="I115" s="20">
        <f t="shared" si="5"/>
        <v>0</v>
      </c>
      <c r="K115" s="5">
        <f t="shared" si="6"/>
        <v>0</v>
      </c>
      <c r="M115" s="14">
        <v>0.402875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111</v>
      </c>
      <c r="C116" s="3" t="s">
        <v>239</v>
      </c>
      <c r="E116" s="20">
        <v>0</v>
      </c>
      <c r="G116" s="50">
        <v>0.65</v>
      </c>
      <c r="I116" s="20">
        <f t="shared" si="5"/>
        <v>0</v>
      </c>
      <c r="K116" s="5">
        <f t="shared" si="6"/>
        <v>0</v>
      </c>
      <c r="M116" s="14">
        <v>0.47600000000000003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240</v>
      </c>
      <c r="E117" s="20">
        <v>0</v>
      </c>
      <c r="G117" s="50">
        <v>0.65</v>
      </c>
      <c r="I117" s="20">
        <f t="shared" si="5"/>
        <v>0</v>
      </c>
      <c r="K117" s="5">
        <f t="shared" si="6"/>
        <v>0</v>
      </c>
      <c r="M117" s="14">
        <v>0.333375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241</v>
      </c>
      <c r="E118" s="20">
        <v>0</v>
      </c>
      <c r="G118" s="50">
        <v>0.65</v>
      </c>
      <c r="I118" s="20">
        <f t="shared" si="5"/>
        <v>0</v>
      </c>
      <c r="K118" s="5">
        <f t="shared" si="6"/>
        <v>0</v>
      </c>
      <c r="M118" s="14">
        <v>0.41275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242</v>
      </c>
      <c r="E119" s="20">
        <v>0</v>
      </c>
      <c r="G119" s="50">
        <v>0.65</v>
      </c>
      <c r="I119" s="20">
        <f t="shared" si="5"/>
        <v>0</v>
      </c>
      <c r="K119" s="5">
        <f t="shared" si="6"/>
        <v>0</v>
      </c>
      <c r="M119" s="14">
        <v>0.342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243</v>
      </c>
      <c r="E120" s="20">
        <v>0</v>
      </c>
      <c r="G120" s="50">
        <v>0.65</v>
      </c>
      <c r="I120" s="20">
        <f t="shared" si="5"/>
        <v>0</v>
      </c>
      <c r="K120" s="5">
        <f t="shared" si="6"/>
        <v>0</v>
      </c>
      <c r="M120" s="14">
        <v>0.521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244</v>
      </c>
      <c r="E121" s="20">
        <v>0</v>
      </c>
      <c r="G121" s="50">
        <v>0.65</v>
      </c>
      <c r="I121" s="20">
        <f t="shared" si="5"/>
        <v>0</v>
      </c>
      <c r="K121" s="5">
        <f t="shared" si="6"/>
        <v>0</v>
      </c>
      <c r="M121" s="14">
        <v>0.534125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245</v>
      </c>
      <c r="E122" s="20">
        <v>0</v>
      </c>
      <c r="G122" s="50">
        <v>0.65</v>
      </c>
      <c r="I122" s="20">
        <f t="shared" si="5"/>
        <v>0</v>
      </c>
      <c r="K122" s="5">
        <f t="shared" si="6"/>
        <v>0</v>
      </c>
      <c r="M122" s="14">
        <v>0.415125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246</v>
      </c>
      <c r="E123" s="20">
        <v>0</v>
      </c>
      <c r="G123" s="50">
        <v>0.65</v>
      </c>
      <c r="I123" s="20">
        <f t="shared" si="5"/>
        <v>0</v>
      </c>
      <c r="K123" s="5">
        <f t="shared" si="6"/>
        <v>0</v>
      </c>
      <c r="M123" s="14">
        <v>0.34662499999999996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247</v>
      </c>
      <c r="E124" s="20">
        <v>0</v>
      </c>
      <c r="G124" s="50">
        <v>0.65</v>
      </c>
      <c r="I124" s="20">
        <f t="shared" si="5"/>
        <v>0</v>
      </c>
      <c r="K124" s="5">
        <f t="shared" si="6"/>
        <v>0</v>
      </c>
      <c r="M124" s="14">
        <v>0.306875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248</v>
      </c>
      <c r="E125" s="20">
        <v>0</v>
      </c>
      <c r="G125" s="50">
        <v>0.65</v>
      </c>
      <c r="I125" s="20">
        <f t="shared" si="5"/>
        <v>0</v>
      </c>
      <c r="K125" s="5">
        <f t="shared" si="6"/>
        <v>0</v>
      </c>
      <c r="M125" s="14">
        <v>0.40675000000000006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249</v>
      </c>
      <c r="E126" s="20">
        <v>0</v>
      </c>
      <c r="G126" s="50">
        <v>0.65</v>
      </c>
      <c r="I126" s="20">
        <f t="shared" si="5"/>
        <v>0</v>
      </c>
      <c r="K126" s="5">
        <f t="shared" si="6"/>
        <v>0</v>
      </c>
      <c r="M126" s="14">
        <v>0.441875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250</v>
      </c>
      <c r="E127" s="20">
        <v>0</v>
      </c>
      <c r="G127" s="50">
        <v>0.65</v>
      </c>
      <c r="I127" s="20">
        <f t="shared" si="5"/>
        <v>0</v>
      </c>
      <c r="K127" s="5">
        <f t="shared" si="6"/>
        <v>0</v>
      </c>
      <c r="M127" s="14">
        <v>0.348375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251</v>
      </c>
      <c r="E128" s="20">
        <v>0</v>
      </c>
      <c r="G128" s="50">
        <v>0.65</v>
      </c>
      <c r="I128" s="20">
        <f t="shared" si="5"/>
        <v>0</v>
      </c>
      <c r="K128" s="5">
        <f t="shared" si="6"/>
        <v>0</v>
      </c>
      <c r="M128" s="14">
        <v>0.325625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252</v>
      </c>
      <c r="E129" s="20">
        <v>0</v>
      </c>
      <c r="G129" s="50">
        <v>0.65</v>
      </c>
      <c r="I129" s="20">
        <f t="shared" si="5"/>
        <v>0</v>
      </c>
      <c r="K129" s="5">
        <f t="shared" si="6"/>
        <v>0</v>
      </c>
      <c r="M129" s="14">
        <v>0.254375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253</v>
      </c>
      <c r="E130" s="20">
        <v>0</v>
      </c>
      <c r="G130" s="50">
        <v>0.65</v>
      </c>
      <c r="I130" s="20">
        <f t="shared" si="5"/>
        <v>0</v>
      </c>
      <c r="K130" s="5">
        <f t="shared" si="6"/>
        <v>0</v>
      </c>
      <c r="M130" s="14">
        <v>0.461375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254</v>
      </c>
      <c r="E131" s="20">
        <v>0</v>
      </c>
      <c r="G131" s="50">
        <v>0.65</v>
      </c>
      <c r="I131" s="20">
        <f t="shared" si="5"/>
        <v>0</v>
      </c>
      <c r="K131" s="5">
        <f t="shared" si="6"/>
        <v>0</v>
      </c>
      <c r="M131" s="14">
        <v>0.38399999999999995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255</v>
      </c>
      <c r="E132" s="20">
        <v>0</v>
      </c>
      <c r="G132" s="50">
        <v>0.65</v>
      </c>
      <c r="I132" s="20">
        <f t="shared" si="5"/>
        <v>0</v>
      </c>
      <c r="K132" s="5">
        <f t="shared" si="6"/>
        <v>0</v>
      </c>
      <c r="M132" s="14">
        <v>0.439125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256</v>
      </c>
      <c r="E133" s="20">
        <v>0</v>
      </c>
      <c r="G133" s="50">
        <v>0.65</v>
      </c>
      <c r="I133" s="20">
        <f t="shared" si="5"/>
        <v>0</v>
      </c>
      <c r="K133" s="5">
        <f t="shared" si="6"/>
        <v>0</v>
      </c>
      <c r="M133" s="14">
        <v>0.337375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257</v>
      </c>
      <c r="E134" s="20">
        <v>0</v>
      </c>
      <c r="G134" s="50">
        <v>0.65</v>
      </c>
      <c r="I134" s="20">
        <f t="shared" si="5"/>
        <v>0</v>
      </c>
      <c r="K134" s="5">
        <f t="shared" si="6"/>
        <v>0</v>
      </c>
      <c r="M134" s="14">
        <v>0.304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258</v>
      </c>
      <c r="E135" s="20">
        <v>0</v>
      </c>
      <c r="G135" s="50">
        <v>0.65</v>
      </c>
      <c r="I135" s="20">
        <f t="shared" si="5"/>
        <v>0</v>
      </c>
      <c r="K135" s="5">
        <f>E135-I135</f>
        <v>0</v>
      </c>
      <c r="M135" s="14">
        <v>0.446125</v>
      </c>
      <c r="O135" s="5">
        <f>K135*M135</f>
        <v>0</v>
      </c>
      <c r="Q135" s="16">
        <f>K135-O135</f>
        <v>0</v>
      </c>
      <c r="S135" s="16">
        <f t="shared" si="8"/>
        <v>0</v>
      </c>
    </row>
    <row r="136" spans="1:19" ht="11.25">
      <c r="A136" s="4" t="s">
        <v>131</v>
      </c>
      <c r="C136" s="3" t="s">
        <v>259</v>
      </c>
      <c r="E136" s="20">
        <v>0</v>
      </c>
      <c r="G136" s="50">
        <v>0.65</v>
      </c>
      <c r="I136" s="20">
        <f t="shared" si="5"/>
        <v>0</v>
      </c>
      <c r="K136" s="5">
        <f>E136-I136</f>
        <v>0</v>
      </c>
      <c r="M136" s="14">
        <v>0.480375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260</v>
      </c>
      <c r="E137" s="20">
        <v>13159.8</v>
      </c>
      <c r="G137" s="50">
        <v>0.65</v>
      </c>
      <c r="I137" s="20">
        <f>E137*G137</f>
        <v>8553.869999999999</v>
      </c>
      <c r="K137" s="5">
        <f>E137-I137</f>
        <v>4605.93</v>
      </c>
      <c r="M137" s="14">
        <v>0.569125</v>
      </c>
      <c r="O137" s="5">
        <f>K137*M137</f>
        <v>2621.3499112500003</v>
      </c>
      <c r="Q137" s="16">
        <f>K137-O137</f>
        <v>1984.58008875</v>
      </c>
      <c r="S137" s="16">
        <f>E137-(I137+O137+Q137)</f>
        <v>0</v>
      </c>
    </row>
    <row r="138" spans="1:19" ht="11.25">
      <c r="A138" s="4" t="s">
        <v>133</v>
      </c>
      <c r="C138" s="3" t="s">
        <v>261</v>
      </c>
      <c r="E138" s="20">
        <v>0</v>
      </c>
      <c r="G138" s="50">
        <v>0.65</v>
      </c>
      <c r="I138" s="20">
        <f>E138*G138</f>
        <v>0</v>
      </c>
      <c r="K138" s="5">
        <f>E138-I138</f>
        <v>0</v>
      </c>
      <c r="M138" s="14">
        <v>0.573375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5:9" ht="11.25">
      <c r="E139" s="6"/>
      <c r="G139" s="6"/>
      <c r="I139" s="18"/>
    </row>
    <row r="140" spans="5:9" ht="11.25">
      <c r="E140" s="6"/>
      <c r="G140" s="6"/>
      <c r="I140" s="18"/>
    </row>
    <row r="141" spans="5:17" ht="11.25">
      <c r="E141" s="6"/>
      <c r="G141" s="6"/>
      <c r="I141" s="18"/>
      <c r="Q141" s="16">
        <f>K141-O141</f>
        <v>0</v>
      </c>
    </row>
    <row r="142" spans="3:19" ht="11.25">
      <c r="C142" s="3" t="s">
        <v>262</v>
      </c>
      <c r="E142" s="6">
        <f>SUM(E9:E141)</f>
        <v>115163.86</v>
      </c>
      <c r="G142" s="6"/>
      <c r="I142" s="18">
        <f>SUM(I9:I141)</f>
        <v>74856.50899999999</v>
      </c>
      <c r="K142" s="5">
        <f>SUM(K9:K141)</f>
        <v>40307.350999999995</v>
      </c>
      <c r="O142" s="5">
        <f>SUM(O9:O141)</f>
        <v>14848.943054749998</v>
      </c>
      <c r="Q142" s="16">
        <f>K142-O142</f>
        <v>25458.407945249997</v>
      </c>
      <c r="S142" s="16">
        <f>SUM(S9:S141)</f>
        <v>0</v>
      </c>
    </row>
    <row r="143" spans="5:17" ht="11.25">
      <c r="E143" s="6"/>
      <c r="G143" s="6"/>
      <c r="Q143" s="16"/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I146" s="18"/>
      <c r="Q146" s="16"/>
    </row>
    <row r="147" spans="5:17" ht="11.25">
      <c r="E147" s="6"/>
      <c r="G147" s="6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M195" s="18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17" ht="11.25">
      <c r="E275" s="6"/>
      <c r="G275" s="6"/>
      <c r="Q275" s="1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Danette Fleming</cp:lastModifiedBy>
  <cp:lastPrinted>2010-01-12T15:13:08Z</cp:lastPrinted>
  <dcterms:created xsi:type="dcterms:W3CDTF">1999-07-20T16:12:16Z</dcterms:created>
  <dcterms:modified xsi:type="dcterms:W3CDTF">2014-08-20T16:30:17Z</dcterms:modified>
  <cp:category/>
  <cp:version/>
  <cp:contentType/>
  <cp:contentStatus/>
</cp:coreProperties>
</file>