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3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</sheet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<sst xmlns="http://schemas.openxmlformats.org/spreadsheetml/2006/main" count="4574" uniqueCount="325">
  <si>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</si>
  <si>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</si>
  <si>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</si>
  <si>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</si>
  <si>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</si>
  <si>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</si>
  <si>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</si>
  <si>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</si>
  <si>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</si>
  <si>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</si>
  <si>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</si>
  <si>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</si>
  <si>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</si>
  <si>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</si>
  <si>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</si>
  <si>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</si>
  <si>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</si>
  <si>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</si>
  <si>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</si>
  <si>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</si>
  <si>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</si>
  <si>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</si>
  <si>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</si>
  <si>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</si>
  <si>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</si>
  <si>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</si>
  <si>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</si>
  <si>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</si>
  <si>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</si>
  <si>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</si>
  <si>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</si>
  <si>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</si>
  <si>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</si>
  <si>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</si>
  <si>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</si>
  <si>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</si>
  <si>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</si>
  <si>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</si>
  <si>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</si>
  <si>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</si>
  <si>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</si>
  <si>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</si>
  <si>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</si>
  <si>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</si>
  <si>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</si>
  <si>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</si>
  <si>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</si>
  <si>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</si>
  <si>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</si>
  <si>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</si>
  <si>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</si>
  <si>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</si>
  <si>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</si>
  <si>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</si>
  <si>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</si>
  <si>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</si>
  <si>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</si>
  <si>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</si>
  <si>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</si>
  <si>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</si>
  <si>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</si>
  <si>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</si>
  <si>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</si>
  <si>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</si>
  <si>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</si>
  <si>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</si>
  <si>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</si>
  <si>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</si>
  <si>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</si>
  <si>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</si>
  <si>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</si>
  <si>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</si>
  <si>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</si>
  <si>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</si>
  <si>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</si>
  <si>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</si>
  <si>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</si>
  <si>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</si>
  <si>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</si>
  <si>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</si>
  <si>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</si>
  <si>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</si>
  <si>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</si>
  <si>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</si>
  <si>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</si>
  <si>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</si>
  <si>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</si>
  <si>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</si>
  <si>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</si>
  <si>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</si>
  <si>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</si>
  <si>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</si>
  <si>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</si>
  <si>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</si>
  <si>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</si>
  <si>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</si>
  <si>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</si>
  <si>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</si>
  <si>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</si>
  <si>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</si>
  <si>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</si>
  <si>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</si>
  <si>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</si>
  <si>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</si>
  <si>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</si>
  <si>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</si>
  <si>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</si>
  <si>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</si>
  <si>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</si>
  <si>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</si>
  <si>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</si>
  <si>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</si>
  <si>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</si>
  <si>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</si>
  <si>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</si>
  <si>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</si>
  <si>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</si>
  <si>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</si>
  <si>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</si>
  <si>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</si>
  <si>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</si>
  <si>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</si>
  <si>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</si>
  <si>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</si>
  <si>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</si>
  <si>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</si>
  <si>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</si>
  <si>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</si>
  <si>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</si>
  <si>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</si>
  <si>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</si>
  <si>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</si>
  <si>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</si>
  <si>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</si>
  <si>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</si>
  <si>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</si>
  <si>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</si>
  <si>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</si>
  <si>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</si>
  <si>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</si>
  <si>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</si>
  <si>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</si>
  <si>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</si>
  <si>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</si>
  <si>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</si>
  <si>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</si>
  <si>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</si>
  <si>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</si>
  <si>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</si>
  <si>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</si>
  <si>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</si>
  <si>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</si>
  <si>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</si>
  <si>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</si>
  <si>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</si>
  <si>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</si>
  <si>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</si>
  <si>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</si>
  <si>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</si>
  <si>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</si>
  <si>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</si>
  <si>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</si>
  <si>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</si>
  <si>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</si>
  <si>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</si>
  <si>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</si>
  <si>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</si>
  <si>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</si>
  <si>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</si>
  <si>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</si>
  <si>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</si>
  <si>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</si>
  <si>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</si>
  <si>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</si>
  <si>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</si>
  <si>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</si>
  <si>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</si>
  <si>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</si>
  <si>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</si>
  <si>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</si>
  <si>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</si>
  <si>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</si>
  <si>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</si>
  <si>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</si>
  <si>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</si>
  <si>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</si>
  <si>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</si>
  <si>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</si>
  <si>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</si>
  <si>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</si>
  <si>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</si>
  <si>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</si>
  <si>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</si>
  <si>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</si>
  <si>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</si>
  <si>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</si>
  <si>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</si>
  <si>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</si>
  <si>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</si>
  <si>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</si>
  <si>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</si>
  <si>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</si>
  <si>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</si>
  <si>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</si>
  <si>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</si>
  <si>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</si>
  <si>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</si>
  <si>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</si>
  <si>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</si>
  <si>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</si>
  <si>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</si>
  <si>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</si>
  <si>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</si>
  <si>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</si>
  <si>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</si>
  <si>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</si>
  <si>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</si>
  <si>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</si>
  <si>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</si>
  <si>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</si>
  <si>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</si>
  <si>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</si>
  <si>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</si>
  <si>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</si>
  <si>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</si>
  <si>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</si>
  <si>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</si>
  <si>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</si>
  <si>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</si>
  <si>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</si>
  <si>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</si>
  <si>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</si>
  <si>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</si>
  <si>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</si>
  <si>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</si>
  <si>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</si>
  <si>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</si>
  <si>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</si>
  <si>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</si>
  <si>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</si>
  <si>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</si>
  <si>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</si>
  <si>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</si>
  <si>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</si>
  <si>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</si>
  <si>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</si>
  <si>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</si>
  <si>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</si>
  <si>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</si>
  <si>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</si>
  <si>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</si>
  <si>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</si>
  <si>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</si>
  <si>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</si>
  <si>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</si>
  <si>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</si>
  <si>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</si>
  <si>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</si>
  <si>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</si>
  <si>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</si>
  <si>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</si>
  <si>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</si>
  <si>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</si>
  <si>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</si>
  <si>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</si>
  <si>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</si>
  <si>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</si>
  <si>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</si>
  <si>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</si>
  <si>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</si>
  <si>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</si>
  <si>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</si>
  <si>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</si>
  <si>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</si>
  <si>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</si>
  <si>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</si>
  <si>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</si>
  <si>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</si>
  <si>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</si>
  <si>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</si>
  <si>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</si>
  <si>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REGULAR</t>
  </si>
  <si>
    <t>``</t>
  </si>
  <si>
    <t>FY2011</t>
  </si>
  <si>
    <t>REGULAR MEDICAID ADJUSTMENTS YEAR-TO-DATE  FY2011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</si>
  <si>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</si>
  <si>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</si>
  <si>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</si>
  <si>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</si>
  <si>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</si>
  <si>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</si>
  <si>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</si>
  <si>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</si>
  <si>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</si>
  <si>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</si>
  <si>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</si>
  <si>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</si>
  <si>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July, 2010</t>
  </si>
  <si>
    <t>CSA Locality Medicaid Match</t>
  </si>
  <si>
    <t>August, 2010</t>
  </si>
  <si>
    <t>September, 2010</t>
  </si>
  <si>
    <t xml:space="preserve"> JULY, 2011 MEDICAID ADJUSTMENTS--REGULAR--FY2012</t>
  </si>
  <si>
    <t>JULY, 2011</t>
  </si>
  <si>
    <t>AUGUST, 2011 MEDICAID ADJUSTMENTS--REGULAR--FY2012</t>
  </si>
  <si>
    <t>AUGUST, 2011</t>
  </si>
  <si>
    <t>SEPTEMBER,2011</t>
  </si>
  <si>
    <t>SEPTEMBER, 2011 MEDICAID ADJUSTMENTS--REGULAR--FY2012</t>
  </si>
  <si>
    <t>OCTOBER, 2011 MEDICAID ADJUSTMENTS--REGULAR--FY2012</t>
  </si>
  <si>
    <t>OCTOBER, 2011</t>
  </si>
  <si>
    <t>NOVEMBER, 2011 MEDICAID ADJUSTMENTS--REGULAR--FY2012</t>
  </si>
  <si>
    <t>NOVEMBER, 2011</t>
  </si>
  <si>
    <t>DECEMBER, 2011 MEDICAID ADJUSTMENTS--REGULAR--FY2012</t>
  </si>
  <si>
    <t>DECEMBER, 2011</t>
  </si>
  <si>
    <t>JANUARY, 2012 MEDICAID ADJUSTMENTS--REGULAR--FY2012</t>
  </si>
  <si>
    <t>JANUARY, 2012</t>
  </si>
  <si>
    <t>FEBRUARY, 2012 MEDICAID ADJUSTMENTS--REGULAR--FY2012</t>
  </si>
  <si>
    <t>FEBRUARY, 2012</t>
  </si>
  <si>
    <t>MARCH, 2012 MEDICAID ADJUSTMENTS--REGULAR--FY2012</t>
  </si>
  <si>
    <t>MARCH, 2012</t>
  </si>
  <si>
    <t>APRIL, 2012 MEDICAID ADJUSTMENTS--REGULAR-FY2012</t>
  </si>
  <si>
    <t>APRIL, 2012</t>
  </si>
  <si>
    <t>MAY, 2012 MEDICAID ADJUSTMENTS--REGULAR--FY2012</t>
  </si>
  <si>
    <t>MAY, 2012</t>
  </si>
  <si>
    <t>JUNE, 2012 MEDICAID ADJUSTMENTS--REGULAR--FY2012</t>
  </si>
  <si>
    <t>JUNE,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</si>
</sst>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0.00000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0" fontId="3" fillId="0" borderId="0" xfId="0" applyFont="1" applyAlignment="1">
      <alignment/>
    </xf>
    <xf numFmtId="43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7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0"/>
  <sheetViews>
    <sheetView zoomScalePageLayoutView="0" workbookViewId="0" topLeftCell="A128">
      <selection activeCell="E143" sqref="E14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E9" s="20">
        <v>22270.5</v>
      </c>
      <c r="G9" s="19">
        <v>0.5</v>
      </c>
      <c r="I9" s="20">
        <f>E9*G9</f>
        <v>11135.25</v>
      </c>
      <c r="K9" s="5">
        <f>E9-I9</f>
        <v>11135.25</v>
      </c>
      <c r="M9" s="14">
        <f>X9</f>
        <v>0.2915</v>
      </c>
      <c r="O9" s="5">
        <f>K9*M9</f>
        <v>3245.925375</v>
      </c>
      <c r="Q9" s="16">
        <f>K9-O9</f>
        <v>7889.324625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73191.52</v>
      </c>
      <c r="G10" s="19">
        <v>0.5</v>
      </c>
      <c r="I10" s="20">
        <f aca="true" t="shared" si="0" ref="I10:I73">E10*G10</f>
        <v>36595.76</v>
      </c>
      <c r="K10" s="5">
        <f aca="true" t="shared" si="1" ref="K10:K73">E10-I10</f>
        <v>36595.76</v>
      </c>
      <c r="M10" s="14">
        <f aca="true" t="shared" si="2" ref="M10:M73">X10</f>
        <v>0.55925</v>
      </c>
      <c r="O10" s="5">
        <f>K10*M10</f>
        <v>20466.178780000002</v>
      </c>
      <c r="Q10" s="16">
        <f aca="true" t="shared" si="3" ref="Q10:Q73">K10-O10</f>
        <v>16129.58122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12297</v>
      </c>
      <c r="G11" s="19">
        <v>0.5</v>
      </c>
      <c r="I11" s="20">
        <f t="shared" si="0"/>
        <v>6148.5</v>
      </c>
      <c r="K11" s="5">
        <f t="shared" si="1"/>
        <v>6148.5</v>
      </c>
      <c r="M11" s="14">
        <f t="shared" si="2"/>
        <v>0.2405</v>
      </c>
      <c r="O11" s="5">
        <f aca="true" t="shared" si="6" ref="O11:O74">K11*M11</f>
        <v>1478.71425</v>
      </c>
      <c r="Q11" s="16">
        <f t="shared" si="3"/>
        <v>4669.78575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50134.7</v>
      </c>
      <c r="G12" s="19">
        <v>0.5</v>
      </c>
      <c r="I12" s="20">
        <f t="shared" si="0"/>
        <v>25067.35</v>
      </c>
      <c r="K12" s="5">
        <f t="shared" si="1"/>
        <v>25067.35</v>
      </c>
      <c r="M12" s="14">
        <f t="shared" si="2"/>
        <v>0.4085</v>
      </c>
      <c r="O12" s="5">
        <f t="shared" si="6"/>
        <v>10240.012475</v>
      </c>
      <c r="Q12" s="16">
        <f t="shared" si="3"/>
        <v>14827.337524999999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40531.31</v>
      </c>
      <c r="G13" s="19">
        <v>0.5</v>
      </c>
      <c r="I13" s="20">
        <f t="shared" si="0"/>
        <v>20265.655</v>
      </c>
      <c r="K13" s="5">
        <f t="shared" si="1"/>
        <v>20265.655</v>
      </c>
      <c r="M13" s="14">
        <f t="shared" si="2"/>
        <v>0.34025</v>
      </c>
      <c r="O13" s="5">
        <f t="shared" si="6"/>
        <v>6895.3891137499995</v>
      </c>
      <c r="Q13" s="16">
        <f t="shared" si="3"/>
        <v>13370.26588625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11618.98</v>
      </c>
      <c r="G14" s="19">
        <v>0.5</v>
      </c>
      <c r="I14" s="20">
        <f t="shared" si="0"/>
        <v>5809.49</v>
      </c>
      <c r="K14" s="5">
        <f t="shared" si="1"/>
        <v>5809.49</v>
      </c>
      <c r="M14" s="14">
        <f t="shared" si="2"/>
        <v>0.32987500000000003</v>
      </c>
      <c r="O14" s="5">
        <f t="shared" si="6"/>
        <v>1916.4055137500002</v>
      </c>
      <c r="Q14" s="16">
        <f t="shared" si="3"/>
        <v>3893.08448625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111041.36</v>
      </c>
      <c r="G15" s="19">
        <v>0.5</v>
      </c>
      <c r="I15" s="20">
        <f t="shared" si="0"/>
        <v>55520.68</v>
      </c>
      <c r="K15" s="5">
        <f t="shared" si="1"/>
        <v>55520.68</v>
      </c>
      <c r="M15" s="14">
        <f t="shared" si="2"/>
        <v>0.57525</v>
      </c>
      <c r="O15" s="5">
        <f t="shared" si="6"/>
        <v>31938.271170000004</v>
      </c>
      <c r="Q15" s="16">
        <f t="shared" si="3"/>
        <v>23582.408829999997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42263.65</v>
      </c>
      <c r="G16" s="19">
        <v>0.5</v>
      </c>
      <c r="I16" s="20">
        <f t="shared" si="0"/>
        <v>21131.825</v>
      </c>
      <c r="K16" s="5">
        <f t="shared" si="1"/>
        <v>21131.825</v>
      </c>
      <c r="M16" s="14">
        <f t="shared" si="2"/>
        <v>0.41275</v>
      </c>
      <c r="O16" s="5">
        <f t="shared" si="6"/>
        <v>8722.16076875</v>
      </c>
      <c r="Q16" s="16">
        <f t="shared" si="3"/>
        <v>12409.66423125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12297</v>
      </c>
      <c r="G17" s="19">
        <v>0.5</v>
      </c>
      <c r="I17" s="20">
        <f t="shared" si="0"/>
        <v>6148.5</v>
      </c>
      <c r="K17" s="5">
        <f t="shared" si="1"/>
        <v>6148.5</v>
      </c>
      <c r="M17" s="14">
        <f t="shared" si="2"/>
        <v>0.5347500000000001</v>
      </c>
      <c r="O17" s="5">
        <f t="shared" si="6"/>
        <v>3287.9103750000004</v>
      </c>
      <c r="Q17" s="16">
        <f t="shared" si="3"/>
        <v>2860.5896249999996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7268.6</v>
      </c>
      <c r="G18" s="19">
        <v>0.5</v>
      </c>
      <c r="I18" s="20">
        <f t="shared" si="0"/>
        <v>3634.3</v>
      </c>
      <c r="K18" s="5">
        <f t="shared" si="1"/>
        <v>3634.3</v>
      </c>
      <c r="M18" s="14">
        <f t="shared" si="2"/>
        <v>0.42000000000000004</v>
      </c>
      <c r="O18" s="5">
        <f t="shared" si="6"/>
        <v>1526.4060000000002</v>
      </c>
      <c r="Q18" s="16">
        <f t="shared" si="3"/>
        <v>2107.8940000000002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729.75</v>
      </c>
      <c r="G19" s="19">
        <v>0.5</v>
      </c>
      <c r="I19" s="20">
        <f t="shared" si="0"/>
        <v>364.875</v>
      </c>
      <c r="K19" s="5">
        <f t="shared" si="1"/>
        <v>364.875</v>
      </c>
      <c r="M19" s="14">
        <f t="shared" si="2"/>
        <v>0.263625</v>
      </c>
      <c r="O19" s="5">
        <f t="shared" si="6"/>
        <v>96.190171875</v>
      </c>
      <c r="Q19" s="16">
        <f t="shared" si="3"/>
        <v>268.68482812499997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13547.2</v>
      </c>
      <c r="G20" s="19">
        <v>0.5</v>
      </c>
      <c r="I20" s="20">
        <f t="shared" si="0"/>
        <v>6773.6</v>
      </c>
      <c r="K20" s="5">
        <f t="shared" si="1"/>
        <v>6773.6</v>
      </c>
      <c r="M20" s="14">
        <f t="shared" si="2"/>
        <v>0.45025000000000004</v>
      </c>
      <c r="O20" s="5">
        <f t="shared" si="6"/>
        <v>3049.8134000000005</v>
      </c>
      <c r="Q20" s="16">
        <f t="shared" si="3"/>
        <v>3723.7866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905.8800000000001</v>
      </c>
      <c r="G21" s="19">
        <v>0.5</v>
      </c>
      <c r="I21" s="20">
        <f t="shared" si="0"/>
        <v>452.94000000000005</v>
      </c>
      <c r="K21" s="5">
        <f t="shared" si="1"/>
        <v>452.94000000000005</v>
      </c>
      <c r="M21" s="14">
        <f t="shared" si="2"/>
        <v>0.304875</v>
      </c>
      <c r="O21" s="5">
        <f t="shared" si="6"/>
        <v>138.09008250000002</v>
      </c>
      <c r="Q21" s="16">
        <f t="shared" si="3"/>
        <v>314.84991750000006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10902.9</v>
      </c>
      <c r="G22" s="19">
        <v>0.5</v>
      </c>
      <c r="I22" s="20">
        <f t="shared" si="0"/>
        <v>5451.45</v>
      </c>
      <c r="K22" s="5">
        <f t="shared" si="1"/>
        <v>5451.45</v>
      </c>
      <c r="M22" s="14">
        <f t="shared" si="2"/>
        <v>0.39449999999999996</v>
      </c>
      <c r="O22" s="5">
        <f t="shared" si="6"/>
        <v>2150.5970249999996</v>
      </c>
      <c r="Q22" s="16">
        <f t="shared" si="3"/>
        <v>3300.8529750000002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28152.35</v>
      </c>
      <c r="G23" s="19">
        <v>0.5</v>
      </c>
      <c r="I23" s="20">
        <f t="shared" si="0"/>
        <v>14076.175</v>
      </c>
      <c r="K23" s="5">
        <f t="shared" si="1"/>
        <v>14076.175</v>
      </c>
      <c r="M23" s="14">
        <f t="shared" si="2"/>
        <v>0.252875</v>
      </c>
      <c r="O23" s="5">
        <f t="shared" si="6"/>
        <v>3559.512753125</v>
      </c>
      <c r="Q23" s="16">
        <f t="shared" si="3"/>
        <v>10516.662246875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16334.400000000001</v>
      </c>
      <c r="G24" s="19">
        <v>0.5</v>
      </c>
      <c r="I24" s="20">
        <f t="shared" si="0"/>
        <v>8167.200000000001</v>
      </c>
      <c r="K24" s="5">
        <f t="shared" si="1"/>
        <v>8167.200000000001</v>
      </c>
      <c r="M24" s="14">
        <f t="shared" si="2"/>
        <v>0.38837499999999997</v>
      </c>
      <c r="O24" s="5">
        <f t="shared" si="6"/>
        <v>3171.9363</v>
      </c>
      <c r="Q24" s="16">
        <f t="shared" si="3"/>
        <v>4995.263700000001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23439.56</v>
      </c>
      <c r="G25" s="19">
        <v>0.5</v>
      </c>
      <c r="I25" s="20">
        <f t="shared" si="0"/>
        <v>11719.78</v>
      </c>
      <c r="K25" s="5">
        <f t="shared" si="1"/>
        <v>11719.78</v>
      </c>
      <c r="M25" s="14">
        <f t="shared" si="2"/>
        <v>0.4135</v>
      </c>
      <c r="O25" s="5">
        <f t="shared" si="6"/>
        <v>4846.12903</v>
      </c>
      <c r="Q25" s="16">
        <f t="shared" si="3"/>
        <v>6873.650970000001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5763.02</v>
      </c>
      <c r="G26" s="19">
        <v>0.5</v>
      </c>
      <c r="I26" s="20">
        <f t="shared" si="0"/>
        <v>2881.51</v>
      </c>
      <c r="K26" s="5">
        <f t="shared" si="1"/>
        <v>2881.51</v>
      </c>
      <c r="M26" s="14">
        <f t="shared" si="2"/>
        <v>0.36374999999999996</v>
      </c>
      <c r="O26" s="5">
        <f t="shared" si="6"/>
        <v>1048.1492625</v>
      </c>
      <c r="Q26" s="16">
        <f t="shared" si="3"/>
        <v>1833.3607375000001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48675.700000000004</v>
      </c>
      <c r="G27" s="19">
        <v>0.5</v>
      </c>
      <c r="I27" s="20">
        <f t="shared" si="0"/>
        <v>24337.850000000002</v>
      </c>
      <c r="K27" s="5">
        <f t="shared" si="1"/>
        <v>24337.850000000002</v>
      </c>
      <c r="M27" s="14">
        <f t="shared" si="2"/>
        <v>0.391375</v>
      </c>
      <c r="O27" s="5">
        <f t="shared" si="6"/>
        <v>9525.22604375</v>
      </c>
      <c r="Q27" s="16">
        <f t="shared" si="3"/>
        <v>14812.623956250001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16717.78</v>
      </c>
      <c r="G28" s="19">
        <v>0.5</v>
      </c>
      <c r="I28" s="20">
        <f t="shared" si="0"/>
        <v>8358.89</v>
      </c>
      <c r="K28" s="5">
        <f t="shared" si="1"/>
        <v>8358.89</v>
      </c>
      <c r="M28" s="14">
        <f t="shared" si="2"/>
        <v>0.2755</v>
      </c>
      <c r="O28" s="5">
        <f t="shared" si="6"/>
        <v>2302.874195</v>
      </c>
      <c r="Q28" s="16">
        <f t="shared" si="3"/>
        <v>6056.015804999999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46627.88</v>
      </c>
      <c r="G29" s="19">
        <v>0.5</v>
      </c>
      <c r="I29" s="20">
        <f t="shared" si="0"/>
        <v>23313.94</v>
      </c>
      <c r="K29" s="5">
        <f t="shared" si="1"/>
        <v>23313.94</v>
      </c>
      <c r="M29" s="14">
        <f t="shared" si="2"/>
        <v>0.48162499999999997</v>
      </c>
      <c r="O29" s="5">
        <f t="shared" si="6"/>
        <v>11228.576352499998</v>
      </c>
      <c r="Q29" s="16">
        <f t="shared" si="3"/>
        <v>12085.3636475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8438.64</v>
      </c>
      <c r="G30" s="19">
        <v>0.5</v>
      </c>
      <c r="I30" s="20">
        <f t="shared" si="0"/>
        <v>4219.32</v>
      </c>
      <c r="K30" s="5">
        <f t="shared" si="1"/>
        <v>4219.32</v>
      </c>
      <c r="M30" s="14">
        <f t="shared" si="2"/>
        <v>0.5996250000000001</v>
      </c>
      <c r="O30" s="5">
        <f t="shared" si="6"/>
        <v>2530.009755</v>
      </c>
      <c r="Q30" s="16">
        <f t="shared" si="3"/>
        <v>1689.3102449999997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24253.6</v>
      </c>
      <c r="G31" s="19">
        <v>0.5</v>
      </c>
      <c r="I31" s="20">
        <f t="shared" si="0"/>
        <v>12126.8</v>
      </c>
      <c r="K31" s="5">
        <f t="shared" si="1"/>
        <v>12126.8</v>
      </c>
      <c r="M31" s="14">
        <f t="shared" si="2"/>
        <v>0.36262500000000003</v>
      </c>
      <c r="O31" s="5">
        <f t="shared" si="6"/>
        <v>4397.48085</v>
      </c>
      <c r="Q31" s="16">
        <f t="shared" si="3"/>
        <v>7729.319149999999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45004.86</v>
      </c>
      <c r="G32" s="19">
        <v>0.5</v>
      </c>
      <c r="I32" s="20">
        <f t="shared" si="0"/>
        <v>22502.43</v>
      </c>
      <c r="K32" s="5">
        <f t="shared" si="1"/>
        <v>22502.43</v>
      </c>
      <c r="M32" s="14">
        <f t="shared" si="2"/>
        <v>0.470875</v>
      </c>
      <c r="O32" s="5">
        <f t="shared" si="6"/>
        <v>10595.83172625</v>
      </c>
      <c r="Q32" s="16">
        <f t="shared" si="3"/>
        <v>11906.59827375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31368.8</v>
      </c>
      <c r="G33" s="19">
        <v>0.5</v>
      </c>
      <c r="I33" s="20">
        <f t="shared" si="0"/>
        <v>15684.4</v>
      </c>
      <c r="K33" s="5">
        <f t="shared" si="1"/>
        <v>15684.4</v>
      </c>
      <c r="M33" s="14">
        <f t="shared" si="2"/>
        <v>0.38</v>
      </c>
      <c r="O33" s="5">
        <f t="shared" si="6"/>
        <v>5960.072</v>
      </c>
      <c r="Q33" s="16">
        <f t="shared" si="3"/>
        <v>9724.328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31493.7</v>
      </c>
      <c r="G34" s="19">
        <v>0.5</v>
      </c>
      <c r="I34" s="20">
        <f t="shared" si="0"/>
        <v>15746.85</v>
      </c>
      <c r="K34" s="5">
        <f t="shared" si="1"/>
        <v>15746.85</v>
      </c>
      <c r="M34" s="14">
        <f t="shared" si="2"/>
        <v>0.38025000000000003</v>
      </c>
      <c r="O34" s="5">
        <f t="shared" si="6"/>
        <v>5987.739712500001</v>
      </c>
      <c r="Q34" s="16">
        <f t="shared" si="3"/>
        <v>9759.1102875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19">
        <v>0.5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38104.55</v>
      </c>
      <c r="G36" s="19">
        <v>0.5</v>
      </c>
      <c r="I36" s="20">
        <f t="shared" si="0"/>
        <v>19052.275</v>
      </c>
      <c r="K36" s="5">
        <f t="shared" si="1"/>
        <v>19052.275</v>
      </c>
      <c r="M36" s="14">
        <f t="shared" si="2"/>
        <v>0.48162499999999997</v>
      </c>
      <c r="O36" s="5">
        <f t="shared" si="6"/>
        <v>9176.051946875</v>
      </c>
      <c r="Q36" s="16">
        <f t="shared" si="3"/>
        <v>9876.223053125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314483.28</v>
      </c>
      <c r="G37" s="19">
        <v>0.5</v>
      </c>
      <c r="I37" s="20">
        <f t="shared" si="0"/>
        <v>157241.64</v>
      </c>
      <c r="K37" s="5">
        <f t="shared" si="1"/>
        <v>157241.64</v>
      </c>
      <c r="M37" s="14">
        <f t="shared" si="2"/>
        <v>0.576375</v>
      </c>
      <c r="O37" s="5">
        <f t="shared" si="6"/>
        <v>90630.150255</v>
      </c>
      <c r="Q37" s="16">
        <f t="shared" si="3"/>
        <v>66611.48974500001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21032.28</v>
      </c>
      <c r="G38" s="19">
        <v>0.5</v>
      </c>
      <c r="I38" s="20">
        <f t="shared" si="0"/>
        <v>10516.14</v>
      </c>
      <c r="K38" s="5">
        <f t="shared" si="1"/>
        <v>10516.14</v>
      </c>
      <c r="M38" s="14">
        <f t="shared" si="2"/>
        <v>0.573</v>
      </c>
      <c r="O38" s="5">
        <f t="shared" si="6"/>
        <v>6025.7482199999995</v>
      </c>
      <c r="Q38" s="16">
        <f t="shared" si="3"/>
        <v>4490.39178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15432.3</v>
      </c>
      <c r="G40" s="19">
        <v>0.5</v>
      </c>
      <c r="I40" s="20">
        <f t="shared" si="0"/>
        <v>7716.15</v>
      </c>
      <c r="K40" s="5">
        <f t="shared" si="1"/>
        <v>7716.15</v>
      </c>
      <c r="M40" s="14">
        <f t="shared" si="2"/>
        <v>0.476375</v>
      </c>
      <c r="O40" s="5">
        <f t="shared" si="6"/>
        <v>3675.7809562499997</v>
      </c>
      <c r="Q40" s="16">
        <f t="shared" si="3"/>
        <v>4040.36904375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57660.99</v>
      </c>
      <c r="G41" s="19">
        <v>0.5</v>
      </c>
      <c r="I41" s="20">
        <f t="shared" si="0"/>
        <v>28830.495</v>
      </c>
      <c r="K41" s="5">
        <f t="shared" si="1"/>
        <v>28830.495</v>
      </c>
      <c r="M41" s="14">
        <f t="shared" si="2"/>
        <v>0.35374999999999995</v>
      </c>
      <c r="O41" s="5">
        <f t="shared" si="6"/>
        <v>10198.787606249998</v>
      </c>
      <c r="Q41" s="16">
        <f t="shared" si="3"/>
        <v>18631.707393750003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39366.6</v>
      </c>
      <c r="G42" s="19">
        <v>0.5</v>
      </c>
      <c r="I42" s="20">
        <f t="shared" si="0"/>
        <v>19683.3</v>
      </c>
      <c r="K42" s="5">
        <f t="shared" si="1"/>
        <v>19683.3</v>
      </c>
      <c r="M42" s="14">
        <f t="shared" si="2"/>
        <v>0.5435</v>
      </c>
      <c r="O42" s="5">
        <f t="shared" si="6"/>
        <v>10697.873549999998</v>
      </c>
      <c r="Q42" s="16">
        <f t="shared" si="3"/>
        <v>8985.42645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25003.9</v>
      </c>
      <c r="G43" s="19">
        <v>0.5</v>
      </c>
      <c r="I43" s="20">
        <f t="shared" si="0"/>
        <v>12501.95</v>
      </c>
      <c r="K43" s="5">
        <f t="shared" si="1"/>
        <v>12501.95</v>
      </c>
      <c r="M43" s="14">
        <f t="shared" si="2"/>
        <v>0.36225</v>
      </c>
      <c r="O43" s="5">
        <f t="shared" si="6"/>
        <v>4528.8313875</v>
      </c>
      <c r="Q43" s="16">
        <f t="shared" si="3"/>
        <v>7973.1186125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50419</v>
      </c>
      <c r="G44" s="19">
        <v>0.5</v>
      </c>
      <c r="I44" s="20">
        <f t="shared" si="0"/>
        <v>25209.5</v>
      </c>
      <c r="K44" s="5">
        <f t="shared" si="1"/>
        <v>25209.5</v>
      </c>
      <c r="M44" s="14">
        <f t="shared" si="2"/>
        <v>0.46087500000000003</v>
      </c>
      <c r="O44" s="5">
        <f t="shared" si="6"/>
        <v>11618.4283125</v>
      </c>
      <c r="Q44" s="16">
        <f t="shared" si="3"/>
        <v>13591.0716875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23508.1</v>
      </c>
      <c r="G45" s="19">
        <v>0.5</v>
      </c>
      <c r="I45" s="20">
        <f t="shared" si="0"/>
        <v>11754.05</v>
      </c>
      <c r="K45" s="5">
        <f t="shared" si="1"/>
        <v>11754.05</v>
      </c>
      <c r="M45" s="14">
        <f t="shared" si="2"/>
        <v>0.6088749999999999</v>
      </c>
      <c r="O45" s="5">
        <f t="shared" si="6"/>
        <v>7156.747193749999</v>
      </c>
      <c r="Q45" s="16">
        <f t="shared" si="3"/>
        <v>4597.302806250001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25864.6</v>
      </c>
      <c r="G46" s="19">
        <v>0.5</v>
      </c>
      <c r="I46" s="20">
        <f t="shared" si="0"/>
        <v>12932.3</v>
      </c>
      <c r="K46" s="5">
        <f t="shared" si="1"/>
        <v>12932.3</v>
      </c>
      <c r="M46" s="14">
        <f t="shared" si="2"/>
        <v>0.263625</v>
      </c>
      <c r="O46" s="5">
        <f t="shared" si="6"/>
        <v>3409.2775874999998</v>
      </c>
      <c r="Q46" s="16">
        <f t="shared" si="3"/>
        <v>9523.022412499999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9902.92</v>
      </c>
      <c r="G48" s="19">
        <v>0.5</v>
      </c>
      <c r="I48" s="20">
        <f t="shared" si="0"/>
        <v>4951.46</v>
      </c>
      <c r="K48" s="5">
        <f t="shared" si="1"/>
        <v>4951.46</v>
      </c>
      <c r="M48" s="14">
        <f t="shared" si="2"/>
        <v>0.28325</v>
      </c>
      <c r="O48" s="5">
        <f t="shared" si="6"/>
        <v>1402.501045</v>
      </c>
      <c r="Q48" s="16">
        <f t="shared" si="3"/>
        <v>3548.958955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83944.74</v>
      </c>
      <c r="G49" s="19">
        <v>0.5</v>
      </c>
      <c r="I49" s="20">
        <f t="shared" si="0"/>
        <v>41972.37</v>
      </c>
      <c r="K49" s="5">
        <f t="shared" si="1"/>
        <v>41972.37</v>
      </c>
      <c r="M49" s="14">
        <f t="shared" si="2"/>
        <v>0.291875</v>
      </c>
      <c r="O49" s="5">
        <f t="shared" si="6"/>
        <v>12250.685493750001</v>
      </c>
      <c r="Q49" s="16">
        <f t="shared" si="3"/>
        <v>29721.68450625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33102.1</v>
      </c>
      <c r="G50" s="19">
        <v>0.5</v>
      </c>
      <c r="I50" s="20">
        <f t="shared" si="0"/>
        <v>16551.05</v>
      </c>
      <c r="K50" s="5">
        <f t="shared" si="1"/>
        <v>16551.05</v>
      </c>
      <c r="M50" s="14">
        <f t="shared" si="2"/>
        <v>0.5555</v>
      </c>
      <c r="O50" s="5">
        <f t="shared" si="6"/>
        <v>9194.108274999999</v>
      </c>
      <c r="Q50" s="16">
        <f t="shared" si="3"/>
        <v>7356.941725000001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86774.55</v>
      </c>
      <c r="G51" s="19">
        <v>0.5</v>
      </c>
      <c r="I51" s="20">
        <f t="shared" si="0"/>
        <v>43387.275</v>
      </c>
      <c r="K51" s="5">
        <f t="shared" si="1"/>
        <v>43387.275</v>
      </c>
      <c r="M51" s="14">
        <f t="shared" si="2"/>
        <v>0.469375</v>
      </c>
      <c r="O51" s="5">
        <f t="shared" si="6"/>
        <v>20364.902203125</v>
      </c>
      <c r="Q51" s="16">
        <f t="shared" si="3"/>
        <v>23022.372796875003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3780</v>
      </c>
      <c r="G52" s="19">
        <v>0.5</v>
      </c>
      <c r="I52" s="20">
        <f t="shared" si="0"/>
        <v>1890</v>
      </c>
      <c r="K52" s="5">
        <f t="shared" si="1"/>
        <v>1890</v>
      </c>
      <c r="M52" s="14">
        <f t="shared" si="2"/>
        <v>0.34825</v>
      </c>
      <c r="O52" s="5">
        <f t="shared" si="6"/>
        <v>658.1925</v>
      </c>
      <c r="Q52" s="16">
        <f t="shared" si="3"/>
        <v>1231.8075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17258.8</v>
      </c>
      <c r="G55" s="19">
        <v>0.5</v>
      </c>
      <c r="I55" s="20">
        <f t="shared" si="0"/>
        <v>8629.4</v>
      </c>
      <c r="K55" s="5">
        <f t="shared" si="1"/>
        <v>8629.4</v>
      </c>
      <c r="M55" s="14">
        <f t="shared" si="2"/>
        <v>0.560375</v>
      </c>
      <c r="O55" s="5">
        <f t="shared" si="6"/>
        <v>4835.700024999999</v>
      </c>
      <c r="Q55" s="16">
        <f t="shared" si="3"/>
        <v>3793.6999750000004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39940.6</v>
      </c>
      <c r="G56" s="19">
        <v>0.5</v>
      </c>
      <c r="I56" s="20">
        <f t="shared" si="0"/>
        <v>19970.3</v>
      </c>
      <c r="K56" s="5">
        <f t="shared" si="1"/>
        <v>19970.3</v>
      </c>
      <c r="M56" s="14">
        <f t="shared" si="2"/>
        <v>0.393</v>
      </c>
      <c r="O56" s="5">
        <f t="shared" si="6"/>
        <v>7848.3279</v>
      </c>
      <c r="Q56" s="16">
        <f t="shared" si="3"/>
        <v>12121.972099999999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33506.74</v>
      </c>
      <c r="G57" s="19">
        <v>0.5</v>
      </c>
      <c r="I57" s="20">
        <f t="shared" si="0"/>
        <v>16753.37</v>
      </c>
      <c r="K57" s="5">
        <f t="shared" si="1"/>
        <v>16753.37</v>
      </c>
      <c r="M57" s="14">
        <f t="shared" si="2"/>
        <v>0.45337500000000003</v>
      </c>
      <c r="O57" s="5">
        <f t="shared" si="6"/>
        <v>7595.55912375</v>
      </c>
      <c r="Q57" s="16">
        <f t="shared" si="3"/>
        <v>9157.810876249998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16641.5</v>
      </c>
      <c r="G58" s="19">
        <v>0.5</v>
      </c>
      <c r="I58" s="20">
        <f t="shared" si="0"/>
        <v>8320.75</v>
      </c>
      <c r="K58" s="5">
        <f t="shared" si="1"/>
        <v>8320.75</v>
      </c>
      <c r="M58" s="14">
        <f t="shared" si="2"/>
        <v>0.48162499999999997</v>
      </c>
      <c r="O58" s="5">
        <f t="shared" si="6"/>
        <v>4007.4812187499997</v>
      </c>
      <c r="Q58" s="16">
        <f t="shared" si="3"/>
        <v>4313.268781250001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57414.72</v>
      </c>
      <c r="G59" s="19">
        <v>0.5</v>
      </c>
      <c r="I59" s="20">
        <f t="shared" si="0"/>
        <v>28707.36</v>
      </c>
      <c r="K59" s="5">
        <f t="shared" si="1"/>
        <v>28707.36</v>
      </c>
      <c r="M59" s="14">
        <f t="shared" si="2"/>
        <v>0.548875</v>
      </c>
      <c r="O59" s="5">
        <f t="shared" si="6"/>
        <v>15756.75222</v>
      </c>
      <c r="Q59" s="16">
        <f t="shared" si="3"/>
        <v>12950.60778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3180.8</v>
      </c>
      <c r="G60" s="19">
        <v>0.5</v>
      </c>
      <c r="I60" s="20">
        <f t="shared" si="0"/>
        <v>1590.4</v>
      </c>
      <c r="K60" s="5">
        <f t="shared" si="1"/>
        <v>1590.4</v>
      </c>
      <c r="M60" s="14">
        <f t="shared" si="2"/>
        <v>0.280625</v>
      </c>
      <c r="O60" s="5">
        <f t="shared" si="6"/>
        <v>446.30600000000004</v>
      </c>
      <c r="Q60" s="16">
        <f t="shared" si="3"/>
        <v>1144.094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117704.5</v>
      </c>
      <c r="G61" s="19">
        <v>0.5</v>
      </c>
      <c r="I61" s="20">
        <f t="shared" si="0"/>
        <v>58852.25</v>
      </c>
      <c r="K61" s="5">
        <f t="shared" si="1"/>
        <v>58852.25</v>
      </c>
      <c r="M61" s="14">
        <f t="shared" si="2"/>
        <v>0.5955</v>
      </c>
      <c r="O61" s="5">
        <f t="shared" si="6"/>
        <v>35046.514875</v>
      </c>
      <c r="Q61" s="16">
        <f t="shared" si="3"/>
        <v>23805.735125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44096.72</v>
      </c>
      <c r="G62" s="19">
        <v>0.5</v>
      </c>
      <c r="I62" s="20">
        <f t="shared" si="0"/>
        <v>22048.36</v>
      </c>
      <c r="K62" s="5">
        <f t="shared" si="1"/>
        <v>22048.36</v>
      </c>
      <c r="M62" s="14">
        <f t="shared" si="2"/>
        <v>0.550125</v>
      </c>
      <c r="O62" s="5">
        <f t="shared" si="6"/>
        <v>12129.354045</v>
      </c>
      <c r="Q62" s="16">
        <f t="shared" si="3"/>
        <v>9919.005955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3343.5</v>
      </c>
      <c r="G63" s="19">
        <v>0.5</v>
      </c>
      <c r="I63" s="20">
        <f t="shared" si="0"/>
        <v>1671.75</v>
      </c>
      <c r="K63" s="5">
        <f t="shared" si="1"/>
        <v>1671.75</v>
      </c>
      <c r="M63" s="14">
        <f t="shared" si="2"/>
        <v>0.21225</v>
      </c>
      <c r="O63" s="5">
        <f t="shared" si="6"/>
        <v>354.8289375</v>
      </c>
      <c r="Q63" s="16">
        <f t="shared" si="3"/>
        <v>1316.9210625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9858.1</v>
      </c>
      <c r="G64" s="19">
        <v>0.5</v>
      </c>
      <c r="I64" s="20">
        <f t="shared" si="0"/>
        <v>4929.05</v>
      </c>
      <c r="K64" s="5">
        <f t="shared" si="1"/>
        <v>4929.05</v>
      </c>
      <c r="M64" s="14">
        <f t="shared" si="2"/>
        <v>0.41937500000000005</v>
      </c>
      <c r="O64" s="5">
        <f t="shared" si="6"/>
        <v>2067.1203437500003</v>
      </c>
      <c r="Q64" s="16">
        <f t="shared" si="3"/>
        <v>2861.92965625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12595.88</v>
      </c>
      <c r="G65" s="19">
        <v>0.5</v>
      </c>
      <c r="I65" s="20">
        <f t="shared" si="0"/>
        <v>6297.94</v>
      </c>
      <c r="K65" s="5">
        <f t="shared" si="1"/>
        <v>6297.94</v>
      </c>
      <c r="M65" s="14">
        <f t="shared" si="2"/>
        <v>0.533875</v>
      </c>
      <c r="O65" s="5">
        <f t="shared" si="6"/>
        <v>3362.3127174999995</v>
      </c>
      <c r="Q65" s="16">
        <f t="shared" si="3"/>
        <v>2935.6272825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55421.1</v>
      </c>
      <c r="G66" s="19">
        <v>0.5</v>
      </c>
      <c r="I66" s="20">
        <f t="shared" si="0"/>
        <v>27710.55</v>
      </c>
      <c r="K66" s="5">
        <f t="shared" si="1"/>
        <v>27710.55</v>
      </c>
      <c r="M66" s="14">
        <f t="shared" si="2"/>
        <v>0.28575</v>
      </c>
      <c r="O66" s="5">
        <f t="shared" si="6"/>
        <v>7918.2896625</v>
      </c>
      <c r="Q66" s="16">
        <f t="shared" si="3"/>
        <v>19792.2603375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19">
        <v>0.5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726.86</v>
      </c>
      <c r="G69" s="19">
        <v>0.5</v>
      </c>
      <c r="I69" s="20">
        <f t="shared" si="0"/>
        <v>363.43</v>
      </c>
      <c r="K69" s="5">
        <f t="shared" si="1"/>
        <v>363.43</v>
      </c>
      <c r="M69" s="14">
        <f t="shared" si="2"/>
        <v>0.39149999999999996</v>
      </c>
      <c r="O69" s="5">
        <f t="shared" si="6"/>
        <v>142.28284499999998</v>
      </c>
      <c r="Q69" s="16">
        <f t="shared" si="3"/>
        <v>221.14715500000003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-37792.9</v>
      </c>
      <c r="G70" s="19">
        <v>0.5</v>
      </c>
      <c r="I70" s="20">
        <f t="shared" si="0"/>
        <v>-18896.45</v>
      </c>
      <c r="K70" s="5">
        <f t="shared" si="1"/>
        <v>-18896.45</v>
      </c>
      <c r="M70" s="14">
        <f t="shared" si="2"/>
        <v>0.541125</v>
      </c>
      <c r="O70" s="5">
        <f t="shared" si="6"/>
        <v>-10225.341506249999</v>
      </c>
      <c r="Q70" s="16">
        <f t="shared" si="3"/>
        <v>-8671.108493750002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4508.9</v>
      </c>
      <c r="G71" s="19">
        <v>0.5</v>
      </c>
      <c r="I71" s="20">
        <f t="shared" si="0"/>
        <v>2254.45</v>
      </c>
      <c r="K71" s="5">
        <f t="shared" si="1"/>
        <v>2254.45</v>
      </c>
      <c r="M71" s="14">
        <f t="shared" si="2"/>
        <v>0.246375</v>
      </c>
      <c r="O71" s="5">
        <f t="shared" si="6"/>
        <v>555.44011875</v>
      </c>
      <c r="Q71" s="16">
        <f t="shared" si="3"/>
        <v>1699.0098812499998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4508.9</v>
      </c>
      <c r="G72" s="19">
        <v>0.5</v>
      </c>
      <c r="I72" s="20">
        <f t="shared" si="0"/>
        <v>2254.45</v>
      </c>
      <c r="K72" s="5">
        <f t="shared" si="1"/>
        <v>2254.45</v>
      </c>
      <c r="M72" s="14">
        <f t="shared" si="2"/>
        <v>0.41300000000000003</v>
      </c>
      <c r="O72" s="5">
        <f t="shared" si="6"/>
        <v>931.08785</v>
      </c>
      <c r="Q72" s="16">
        <f t="shared" si="3"/>
        <v>1323.36215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12297</v>
      </c>
      <c r="G73" s="19">
        <v>0.5</v>
      </c>
      <c r="I73" s="20">
        <f t="shared" si="0"/>
        <v>6148.5</v>
      </c>
      <c r="K73" s="5">
        <f t="shared" si="1"/>
        <v>6148.5</v>
      </c>
      <c r="M73" s="14">
        <f t="shared" si="2"/>
        <v>0.33575</v>
      </c>
      <c r="O73" s="5">
        <f t="shared" si="6"/>
        <v>2064.358875</v>
      </c>
      <c r="Q73" s="16">
        <f t="shared" si="3"/>
        <v>4084.141125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21021.9</v>
      </c>
      <c r="G74" s="19">
        <v>0.5</v>
      </c>
      <c r="I74" s="20">
        <f aca="true" t="shared" si="7" ref="I74:I137">E74*G74</f>
        <v>10510.95</v>
      </c>
      <c r="K74" s="5">
        <f aca="true" t="shared" si="8" ref="K74:K135">E74-I74</f>
        <v>10510.95</v>
      </c>
      <c r="M74" s="14">
        <f aca="true" t="shared" si="9" ref="M74:M137">X74</f>
        <v>0.510375</v>
      </c>
      <c r="O74" s="5">
        <f t="shared" si="6"/>
        <v>5364.52610625</v>
      </c>
      <c r="Q74" s="16">
        <f aca="true" t="shared" si="10" ref="Q74:Q135">K74-O74</f>
        <v>5146.42389375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16483.15</v>
      </c>
      <c r="G75" s="19">
        <v>0.5</v>
      </c>
      <c r="I75" s="20">
        <f t="shared" si="7"/>
        <v>8241.575</v>
      </c>
      <c r="K75" s="5">
        <f t="shared" si="8"/>
        <v>8241.575</v>
      </c>
      <c r="M75" s="14">
        <f t="shared" si="9"/>
        <v>0.35812499999999997</v>
      </c>
      <c r="O75" s="5">
        <f aca="true" t="shared" si="13" ref="O75:O135">K75*M75</f>
        <v>2951.514046875</v>
      </c>
      <c r="Q75" s="16">
        <f t="shared" si="10"/>
        <v>5290.060953125001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46495.25</v>
      </c>
      <c r="G77" s="19">
        <v>0.5</v>
      </c>
      <c r="I77" s="20">
        <f t="shared" si="7"/>
        <v>23247.625</v>
      </c>
      <c r="K77" s="5">
        <f t="shared" si="8"/>
        <v>23247.625</v>
      </c>
      <c r="M77" s="14">
        <f t="shared" si="9"/>
        <v>0.294375</v>
      </c>
      <c r="O77" s="5">
        <f t="shared" si="13"/>
        <v>6843.519609375</v>
      </c>
      <c r="Q77" s="16">
        <f t="shared" si="10"/>
        <v>16404.105390625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39861.56</v>
      </c>
      <c r="G78" s="19">
        <v>0.5</v>
      </c>
      <c r="I78" s="20">
        <f t="shared" si="7"/>
        <v>19930.78</v>
      </c>
      <c r="K78" s="5">
        <f t="shared" si="8"/>
        <v>19930.78</v>
      </c>
      <c r="M78" s="14">
        <f t="shared" si="9"/>
        <v>0.54275</v>
      </c>
      <c r="O78" s="5">
        <f t="shared" si="13"/>
        <v>10817.430844999999</v>
      </c>
      <c r="Q78" s="16">
        <f t="shared" si="10"/>
        <v>9113.349155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11477.2</v>
      </c>
      <c r="G79" s="19">
        <v>0.5</v>
      </c>
      <c r="I79" s="20">
        <f t="shared" si="7"/>
        <v>5738.6</v>
      </c>
      <c r="K79" s="5">
        <f t="shared" si="8"/>
        <v>5738.6</v>
      </c>
      <c r="M79" s="14">
        <f t="shared" si="9"/>
        <v>0.279</v>
      </c>
      <c r="O79" s="5">
        <f t="shared" si="13"/>
        <v>1601.0694000000003</v>
      </c>
      <c r="Q79" s="16">
        <f t="shared" si="10"/>
        <v>4137.5306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11892.4</v>
      </c>
      <c r="G80" s="19">
        <v>0.5</v>
      </c>
      <c r="I80" s="20">
        <f t="shared" si="7"/>
        <v>5946.2</v>
      </c>
      <c r="K80" s="5">
        <f t="shared" si="8"/>
        <v>5946.2</v>
      </c>
      <c r="M80" s="14">
        <f t="shared" si="9"/>
        <v>0.46449999999999997</v>
      </c>
      <c r="O80" s="5">
        <f t="shared" si="13"/>
        <v>2762.0098999999996</v>
      </c>
      <c r="Q80" s="16">
        <f t="shared" si="10"/>
        <v>3184.1901000000003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270462.64</v>
      </c>
      <c r="G81" s="19">
        <v>0.5</v>
      </c>
      <c r="I81" s="20">
        <f t="shared" si="7"/>
        <v>135231.32</v>
      </c>
      <c r="K81" s="5">
        <f t="shared" si="8"/>
        <v>135231.32</v>
      </c>
      <c r="M81" s="14">
        <f t="shared" si="9"/>
        <v>0.42674999999999996</v>
      </c>
      <c r="O81" s="5">
        <f t="shared" si="13"/>
        <v>57709.96581</v>
      </c>
      <c r="Q81" s="16">
        <f t="shared" si="10"/>
        <v>77521.35419000001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25749.51</v>
      </c>
      <c r="G82" s="19">
        <v>0.5</v>
      </c>
      <c r="I82" s="20">
        <f t="shared" si="7"/>
        <v>12874.755</v>
      </c>
      <c r="K82" s="5">
        <f t="shared" si="8"/>
        <v>12874.755</v>
      </c>
      <c r="M82" s="14">
        <f t="shared" si="9"/>
        <v>0.365375</v>
      </c>
      <c r="O82" s="5">
        <f t="shared" si="13"/>
        <v>4704.113608125</v>
      </c>
      <c r="Q82" s="16">
        <f t="shared" si="10"/>
        <v>8170.6413918749995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11477.2</v>
      </c>
      <c r="G83" s="19">
        <v>0.5</v>
      </c>
      <c r="I83" s="20">
        <f t="shared" si="7"/>
        <v>5738.6</v>
      </c>
      <c r="K83" s="5">
        <f t="shared" si="8"/>
        <v>5738.6</v>
      </c>
      <c r="M83" s="14">
        <f t="shared" si="9"/>
        <v>0.524875</v>
      </c>
      <c r="O83" s="5">
        <f t="shared" si="13"/>
        <v>3012.0476750000003</v>
      </c>
      <c r="Q83" s="16">
        <f t="shared" si="10"/>
        <v>2726.552325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63391</v>
      </c>
      <c r="G84" s="19">
        <v>0.5</v>
      </c>
      <c r="I84" s="20">
        <f t="shared" si="7"/>
        <v>31695.5</v>
      </c>
      <c r="K84" s="5">
        <f t="shared" si="8"/>
        <v>31695.5</v>
      </c>
      <c r="M84" s="14">
        <f t="shared" si="9"/>
        <v>0.403375</v>
      </c>
      <c r="O84" s="5">
        <f t="shared" si="13"/>
        <v>12785.172312499999</v>
      </c>
      <c r="Q84" s="16">
        <f t="shared" si="10"/>
        <v>18910.3276875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71259.18</v>
      </c>
      <c r="G85" s="19">
        <v>0.5</v>
      </c>
      <c r="I85" s="20">
        <f t="shared" si="7"/>
        <v>35629.59</v>
      </c>
      <c r="K85" s="5">
        <f t="shared" si="8"/>
        <v>35629.59</v>
      </c>
      <c r="M85" s="14">
        <f t="shared" si="9"/>
        <v>0.549625</v>
      </c>
      <c r="O85" s="5">
        <f t="shared" si="13"/>
        <v>19582.91340375</v>
      </c>
      <c r="Q85" s="16">
        <f t="shared" si="10"/>
        <v>16046.676596249996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54159.09</v>
      </c>
      <c r="G86" s="19">
        <v>0.5</v>
      </c>
      <c r="I86" s="20">
        <f t="shared" si="7"/>
        <v>27079.545</v>
      </c>
      <c r="K86" s="5">
        <f t="shared" si="8"/>
        <v>27079.545</v>
      </c>
      <c r="M86" s="14">
        <f t="shared" si="9"/>
        <v>0.292</v>
      </c>
      <c r="O86" s="5">
        <f t="shared" si="13"/>
        <v>7907.227139999999</v>
      </c>
      <c r="Q86" s="16">
        <f t="shared" si="10"/>
        <v>19172.31786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32146.72</v>
      </c>
      <c r="G87" s="19">
        <v>0.5</v>
      </c>
      <c r="I87" s="20">
        <f t="shared" si="7"/>
        <v>16073.36</v>
      </c>
      <c r="K87" s="5">
        <f t="shared" si="8"/>
        <v>16073.36</v>
      </c>
      <c r="M87" s="14">
        <f t="shared" si="9"/>
        <v>0.430625</v>
      </c>
      <c r="O87" s="5">
        <f t="shared" si="13"/>
        <v>6921.59065</v>
      </c>
      <c r="Q87" s="16">
        <f t="shared" si="10"/>
        <v>9151.76935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17099.24</v>
      </c>
      <c r="G88" s="19">
        <v>0.5</v>
      </c>
      <c r="I88" s="20">
        <f t="shared" si="7"/>
        <v>8549.62</v>
      </c>
      <c r="K88" s="5">
        <f t="shared" si="8"/>
        <v>8549.62</v>
      </c>
      <c r="M88" s="14">
        <f t="shared" si="9"/>
        <v>0.23675000000000002</v>
      </c>
      <c r="O88" s="5">
        <f t="shared" si="13"/>
        <v>2024.1225350000004</v>
      </c>
      <c r="Q88" s="16">
        <f t="shared" si="10"/>
        <v>6525.497465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12297</v>
      </c>
      <c r="G89" s="19">
        <v>0.5</v>
      </c>
      <c r="I89" s="20">
        <f t="shared" si="7"/>
        <v>6148.5</v>
      </c>
      <c r="K89" s="5">
        <f t="shared" si="8"/>
        <v>6148.5</v>
      </c>
      <c r="M89" s="14">
        <f t="shared" si="9"/>
        <v>0.39425</v>
      </c>
      <c r="O89" s="5">
        <f t="shared" si="13"/>
        <v>2424.046125</v>
      </c>
      <c r="Q89" s="16">
        <f t="shared" si="10"/>
        <v>3724.453875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53916.28</v>
      </c>
      <c r="G90" s="19">
        <v>0.5</v>
      </c>
      <c r="I90" s="20">
        <f t="shared" si="7"/>
        <v>26958.14</v>
      </c>
      <c r="K90" s="5">
        <f t="shared" si="8"/>
        <v>26958.14</v>
      </c>
      <c r="M90" s="14">
        <f t="shared" si="9"/>
        <v>0.43962500000000004</v>
      </c>
      <c r="O90" s="5">
        <f t="shared" si="13"/>
        <v>11851.4722975</v>
      </c>
      <c r="Q90" s="16">
        <f t="shared" si="10"/>
        <v>15106.667702499999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0</v>
      </c>
      <c r="G91" s="19">
        <v>0.5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19">
        <v>0.5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191534.09</v>
      </c>
      <c r="G93" s="19">
        <v>0.5</v>
      </c>
      <c r="I93" s="20">
        <f t="shared" si="7"/>
        <v>95767.045</v>
      </c>
      <c r="K93" s="5">
        <f t="shared" si="8"/>
        <v>95767.045</v>
      </c>
      <c r="M93" s="14">
        <f t="shared" si="9"/>
        <v>0.5735</v>
      </c>
      <c r="O93" s="5">
        <f t="shared" si="13"/>
        <v>54922.4003075</v>
      </c>
      <c r="Q93" s="16">
        <f t="shared" si="10"/>
        <v>40844.6446925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77127.68</v>
      </c>
      <c r="G94" s="19">
        <v>0.5</v>
      </c>
      <c r="I94" s="20">
        <f t="shared" si="7"/>
        <v>38563.84</v>
      </c>
      <c r="K94" s="5">
        <f t="shared" si="8"/>
        <v>38563.84</v>
      </c>
      <c r="M94" s="14">
        <f t="shared" si="9"/>
        <v>0.554875</v>
      </c>
      <c r="O94" s="5">
        <f t="shared" si="13"/>
        <v>21398.110719999997</v>
      </c>
      <c r="Q94" s="16">
        <f t="shared" si="10"/>
        <v>17165.72928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25003.9</v>
      </c>
      <c r="G95" s="19">
        <v>0.5</v>
      </c>
      <c r="I95" s="20">
        <f t="shared" si="7"/>
        <v>12501.95</v>
      </c>
      <c r="K95" s="5">
        <f t="shared" si="8"/>
        <v>12501.95</v>
      </c>
      <c r="M95" s="14">
        <f t="shared" si="9"/>
        <v>0.49737499999999996</v>
      </c>
      <c r="O95" s="5">
        <f t="shared" si="13"/>
        <v>6218.15738125</v>
      </c>
      <c r="Q95" s="16">
        <f t="shared" si="10"/>
        <v>6283.792618750001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7511</v>
      </c>
      <c r="G96" s="19">
        <v>0.5</v>
      </c>
      <c r="I96" s="20">
        <f t="shared" si="7"/>
        <v>3755.5</v>
      </c>
      <c r="K96" s="5">
        <f t="shared" si="8"/>
        <v>3755.5</v>
      </c>
      <c r="M96" s="14">
        <f t="shared" si="9"/>
        <v>0.298375</v>
      </c>
      <c r="O96" s="5">
        <f t="shared" si="13"/>
        <v>1120.5473125</v>
      </c>
      <c r="Q96" s="16">
        <f t="shared" si="10"/>
        <v>2634.9526875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19">
        <v>0.5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35546.5</v>
      </c>
      <c r="G98" s="19">
        <v>0.5</v>
      </c>
      <c r="I98" s="20">
        <f t="shared" si="7"/>
        <v>17773.25</v>
      </c>
      <c r="K98" s="5">
        <f t="shared" si="8"/>
        <v>17773.25</v>
      </c>
      <c r="M98" s="14">
        <f t="shared" si="9"/>
        <v>0.48162499999999997</v>
      </c>
      <c r="O98" s="5">
        <f t="shared" si="13"/>
        <v>8560.041531249999</v>
      </c>
      <c r="Q98" s="16">
        <f t="shared" si="10"/>
        <v>9213.208468750001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19">
        <v>0.5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301.96</v>
      </c>
      <c r="G100" s="19">
        <v>0.5</v>
      </c>
      <c r="I100" s="20">
        <f t="shared" si="7"/>
        <v>150.98</v>
      </c>
      <c r="K100" s="5">
        <f t="shared" si="8"/>
        <v>150.98</v>
      </c>
      <c r="M100" s="14">
        <f t="shared" si="9"/>
        <v>0.378125</v>
      </c>
      <c r="O100" s="5">
        <f t="shared" si="13"/>
        <v>57.08931249999999</v>
      </c>
      <c r="Q100" s="16">
        <f t="shared" si="10"/>
        <v>93.8906875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19">
        <v>0.5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62019.7</v>
      </c>
      <c r="G102" s="19">
        <v>0.5</v>
      </c>
      <c r="I102" s="20">
        <f t="shared" si="7"/>
        <v>31009.85</v>
      </c>
      <c r="K102" s="5">
        <f t="shared" si="8"/>
        <v>31009.85</v>
      </c>
      <c r="M102" s="14">
        <f t="shared" si="9"/>
        <v>0.33849999999999997</v>
      </c>
      <c r="O102" s="5">
        <f t="shared" si="13"/>
        <v>10496.834224999999</v>
      </c>
      <c r="Q102" s="16">
        <f t="shared" si="10"/>
        <v>20513.015775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13116.8</v>
      </c>
      <c r="G103" s="19">
        <v>0.5</v>
      </c>
      <c r="I103" s="20">
        <f t="shared" si="7"/>
        <v>6558.4</v>
      </c>
      <c r="K103" s="5">
        <f t="shared" si="8"/>
        <v>6558.4</v>
      </c>
      <c r="M103" s="14">
        <f t="shared" si="9"/>
        <v>0.486</v>
      </c>
      <c r="O103" s="5">
        <f t="shared" si="13"/>
        <v>3187.3824</v>
      </c>
      <c r="Q103" s="16">
        <f t="shared" si="10"/>
        <v>3371.0175999999997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102494.08</v>
      </c>
      <c r="G104" s="19">
        <v>0.5</v>
      </c>
      <c r="I104" s="20">
        <f t="shared" si="7"/>
        <v>51247.04</v>
      </c>
      <c r="K104" s="5">
        <f t="shared" si="8"/>
        <v>51247.04</v>
      </c>
      <c r="M104" s="14">
        <f t="shared" si="9"/>
        <v>0.663625</v>
      </c>
      <c r="O104" s="5">
        <f t="shared" si="13"/>
        <v>34008.816920000005</v>
      </c>
      <c r="Q104" s="16">
        <f t="shared" si="10"/>
        <v>17238.223079999996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3127.5</v>
      </c>
      <c r="G105" s="19">
        <v>0.5</v>
      </c>
      <c r="I105" s="20">
        <f t="shared" si="7"/>
        <v>1563.75</v>
      </c>
      <c r="K105" s="5">
        <f t="shared" si="8"/>
        <v>1563.75</v>
      </c>
      <c r="M105" s="14">
        <f t="shared" si="9"/>
        <v>0.31875</v>
      </c>
      <c r="O105" s="5">
        <f t="shared" si="13"/>
        <v>498.44531249999994</v>
      </c>
      <c r="Q105" s="16">
        <f t="shared" si="10"/>
        <v>1065.3046875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36620.78</v>
      </c>
      <c r="G106" s="19">
        <v>0.5</v>
      </c>
      <c r="I106" s="20">
        <f t="shared" si="7"/>
        <v>18310.39</v>
      </c>
      <c r="K106" s="5">
        <f t="shared" si="8"/>
        <v>18310.39</v>
      </c>
      <c r="M106" s="14">
        <f t="shared" si="9"/>
        <v>0.31837499999999996</v>
      </c>
      <c r="O106" s="5">
        <f t="shared" si="13"/>
        <v>5829.570416249999</v>
      </c>
      <c r="Q106" s="16">
        <f t="shared" si="10"/>
        <v>12480.81958375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0</v>
      </c>
      <c r="G107" s="19">
        <v>0.5</v>
      </c>
      <c r="I107" s="20">
        <f t="shared" si="7"/>
        <v>0</v>
      </c>
      <c r="K107" s="5">
        <f t="shared" si="8"/>
        <v>0</v>
      </c>
      <c r="M107" s="14">
        <f t="shared" si="9"/>
        <v>0.29112499999999997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101997.28</v>
      </c>
      <c r="G108" s="19">
        <v>0.5</v>
      </c>
      <c r="I108" s="20">
        <f t="shared" si="7"/>
        <v>50998.64</v>
      </c>
      <c r="K108" s="5">
        <f t="shared" si="8"/>
        <v>50998.64</v>
      </c>
      <c r="M108" s="14">
        <f t="shared" si="9"/>
        <v>0.3835</v>
      </c>
      <c r="O108" s="5">
        <f t="shared" si="13"/>
        <v>19557.97844</v>
      </c>
      <c r="Q108" s="16">
        <f t="shared" si="10"/>
        <v>31440.66156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59832.97</v>
      </c>
      <c r="G109" s="19">
        <v>0.5</v>
      </c>
      <c r="I109" s="20">
        <f t="shared" si="7"/>
        <v>29916.485</v>
      </c>
      <c r="K109" s="5">
        <f t="shared" si="8"/>
        <v>29916.485</v>
      </c>
      <c r="M109" s="14">
        <f t="shared" si="9"/>
        <v>0.464375</v>
      </c>
      <c r="O109" s="5">
        <f t="shared" si="13"/>
        <v>13892.467721875</v>
      </c>
      <c r="Q109" s="16">
        <f t="shared" si="10"/>
        <v>16024.017278125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113.24000000000001</v>
      </c>
      <c r="G111" s="19">
        <v>0.5</v>
      </c>
      <c r="I111" s="20">
        <f t="shared" si="7"/>
        <v>56.620000000000005</v>
      </c>
      <c r="K111" s="5">
        <f t="shared" si="8"/>
        <v>56.620000000000005</v>
      </c>
      <c r="M111" s="14">
        <f t="shared" si="9"/>
        <v>0.312</v>
      </c>
      <c r="O111" s="5">
        <f t="shared" si="13"/>
        <v>17.66544</v>
      </c>
      <c r="Q111" s="16">
        <f t="shared" si="10"/>
        <v>38.95456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41235.36</v>
      </c>
      <c r="G112" s="19">
        <v>0.5</v>
      </c>
      <c r="I112" s="20">
        <f t="shared" si="7"/>
        <v>20617.68</v>
      </c>
      <c r="K112" s="5">
        <f t="shared" si="8"/>
        <v>20617.68</v>
      </c>
      <c r="M112" s="14">
        <f t="shared" si="9"/>
        <v>0.277875</v>
      </c>
      <c r="O112" s="5">
        <f t="shared" si="13"/>
        <v>5729.13783</v>
      </c>
      <c r="Q112" s="16">
        <f t="shared" si="10"/>
        <v>14888.54217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20169</v>
      </c>
      <c r="G114" s="19">
        <v>0.5</v>
      </c>
      <c r="I114" s="20">
        <f t="shared" si="7"/>
        <v>10084.5</v>
      </c>
      <c r="K114" s="5">
        <f t="shared" si="8"/>
        <v>10084.5</v>
      </c>
      <c r="M114" s="14">
        <f t="shared" si="9"/>
        <v>0.43012500000000004</v>
      </c>
      <c r="O114" s="5">
        <f t="shared" si="13"/>
        <v>4337.595562500001</v>
      </c>
      <c r="Q114" s="16">
        <f t="shared" si="10"/>
        <v>5746.904437499999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12297</v>
      </c>
      <c r="G115" s="19">
        <v>0.5</v>
      </c>
      <c r="I115" s="20">
        <f t="shared" si="7"/>
        <v>6148.5</v>
      </c>
      <c r="K115" s="5">
        <f t="shared" si="8"/>
        <v>6148.5</v>
      </c>
      <c r="M115" s="14">
        <f t="shared" si="9"/>
        <v>0.39325</v>
      </c>
      <c r="O115" s="5">
        <f t="shared" si="13"/>
        <v>2417.897625</v>
      </c>
      <c r="Q115" s="16">
        <f t="shared" si="10"/>
        <v>3730.602375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55203.52</v>
      </c>
      <c r="G117" s="19">
        <v>0.5</v>
      </c>
      <c r="I117" s="20">
        <f t="shared" si="7"/>
        <v>27601.76</v>
      </c>
      <c r="K117" s="5">
        <f t="shared" si="8"/>
        <v>27601.76</v>
      </c>
      <c r="M117" s="14">
        <f t="shared" si="9"/>
        <v>0.47600000000000003</v>
      </c>
      <c r="O117" s="5">
        <f t="shared" si="13"/>
        <v>13138.43776</v>
      </c>
      <c r="Q117" s="16">
        <f t="shared" si="10"/>
        <v>14463.322239999998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7115.92</v>
      </c>
      <c r="G118" s="19">
        <v>0.5</v>
      </c>
      <c r="I118" s="20">
        <f t="shared" si="7"/>
        <v>3557.96</v>
      </c>
      <c r="K118" s="5">
        <f t="shared" si="8"/>
        <v>3557.96</v>
      </c>
      <c r="M118" s="14">
        <f t="shared" si="9"/>
        <v>0.333375</v>
      </c>
      <c r="O118" s="5">
        <f t="shared" si="13"/>
        <v>1186.1349149999999</v>
      </c>
      <c r="Q118" s="16">
        <f t="shared" si="10"/>
        <v>2371.8250850000004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12297</v>
      </c>
      <c r="G119" s="19">
        <v>0.5</v>
      </c>
      <c r="I119" s="20">
        <f t="shared" si="7"/>
        <v>6148.5</v>
      </c>
      <c r="K119" s="5">
        <f t="shared" si="8"/>
        <v>6148.5</v>
      </c>
      <c r="M119" s="14">
        <f t="shared" si="9"/>
        <v>0.41275</v>
      </c>
      <c r="O119" s="5">
        <f t="shared" si="13"/>
        <v>2537.793375</v>
      </c>
      <c r="Q119" s="16">
        <f t="shared" si="10"/>
        <v>3610.706625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123907.07</v>
      </c>
      <c r="G120" s="19">
        <v>0.5</v>
      </c>
      <c r="I120" s="20">
        <f t="shared" si="7"/>
        <v>61953.535</v>
      </c>
      <c r="K120" s="5">
        <f t="shared" si="8"/>
        <v>61953.535</v>
      </c>
      <c r="M120" s="14">
        <f t="shared" si="9"/>
        <v>0.342</v>
      </c>
      <c r="O120" s="5">
        <f t="shared" si="13"/>
        <v>21188.10897</v>
      </c>
      <c r="Q120" s="16">
        <f t="shared" si="10"/>
        <v>40765.42603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-7929.64</v>
      </c>
      <c r="G121" s="19">
        <v>0.5</v>
      </c>
      <c r="I121" s="20">
        <f t="shared" si="7"/>
        <v>-3964.82</v>
      </c>
      <c r="K121" s="5">
        <f t="shared" si="8"/>
        <v>-3964.82</v>
      </c>
      <c r="M121" s="14">
        <f t="shared" si="9"/>
        <v>0.521</v>
      </c>
      <c r="O121" s="5">
        <f t="shared" si="13"/>
        <v>-2065.67122</v>
      </c>
      <c r="Q121" s="16">
        <f t="shared" si="10"/>
        <v>-1899.14878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6576.48</v>
      </c>
      <c r="G122" s="19">
        <v>0.5</v>
      </c>
      <c r="I122" s="20">
        <f t="shared" si="7"/>
        <v>3288.24</v>
      </c>
      <c r="K122" s="5">
        <f t="shared" si="8"/>
        <v>3288.24</v>
      </c>
      <c r="M122" s="14">
        <f t="shared" si="9"/>
        <v>0.534125</v>
      </c>
      <c r="O122" s="5">
        <f t="shared" si="13"/>
        <v>1756.3311899999997</v>
      </c>
      <c r="Q122" s="16">
        <f t="shared" si="10"/>
        <v>1531.9088100000001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38208.42</v>
      </c>
      <c r="G124" s="19">
        <v>0.5</v>
      </c>
      <c r="I124" s="20">
        <f t="shared" si="7"/>
        <v>19104.21</v>
      </c>
      <c r="K124" s="5">
        <f t="shared" si="8"/>
        <v>19104.21</v>
      </c>
      <c r="M124" s="14">
        <f t="shared" si="9"/>
        <v>0.34662499999999996</v>
      </c>
      <c r="O124" s="5">
        <f t="shared" si="13"/>
        <v>6621.996791249999</v>
      </c>
      <c r="Q124" s="16">
        <f t="shared" si="10"/>
        <v>12482.21320875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183376.92</v>
      </c>
      <c r="G125" s="19">
        <v>0.5</v>
      </c>
      <c r="I125" s="20">
        <f t="shared" si="7"/>
        <v>91688.46</v>
      </c>
      <c r="K125" s="5">
        <f t="shared" si="8"/>
        <v>91688.46</v>
      </c>
      <c r="M125" s="14">
        <f t="shared" si="9"/>
        <v>0.306875</v>
      </c>
      <c r="O125" s="5">
        <f t="shared" si="13"/>
        <v>28136.8961625</v>
      </c>
      <c r="Q125" s="16">
        <f t="shared" si="10"/>
        <v>63551.563837500005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115936.2</v>
      </c>
      <c r="G127" s="19">
        <v>0.5</v>
      </c>
      <c r="I127" s="20">
        <f t="shared" si="7"/>
        <v>57968.1</v>
      </c>
      <c r="K127" s="5">
        <f t="shared" si="8"/>
        <v>57968.1</v>
      </c>
      <c r="M127" s="14">
        <f t="shared" si="9"/>
        <v>0.44187499999999996</v>
      </c>
      <c r="O127" s="5">
        <f t="shared" si="13"/>
        <v>25614.654187499997</v>
      </c>
      <c r="Q127" s="16">
        <f t="shared" si="10"/>
        <v>32353.445812500002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32351.1</v>
      </c>
      <c r="G129" s="19">
        <v>0.5</v>
      </c>
      <c r="I129" s="20">
        <f t="shared" si="7"/>
        <v>16175.55</v>
      </c>
      <c r="K129" s="5">
        <f t="shared" si="8"/>
        <v>16175.55</v>
      </c>
      <c r="M129" s="14">
        <f t="shared" si="9"/>
        <v>0.325625</v>
      </c>
      <c r="O129" s="5">
        <f t="shared" si="13"/>
        <v>5267.16346875</v>
      </c>
      <c r="Q129" s="16">
        <f t="shared" si="10"/>
        <v>10908.386531249998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11805</v>
      </c>
      <c r="G130" s="19">
        <v>0.5</v>
      </c>
      <c r="I130" s="20">
        <f t="shared" si="7"/>
        <v>5902.5</v>
      </c>
      <c r="K130" s="5">
        <f t="shared" si="8"/>
        <v>5902.5</v>
      </c>
      <c r="M130" s="14">
        <f t="shared" si="9"/>
        <v>0.25437499999999996</v>
      </c>
      <c r="O130" s="5">
        <f t="shared" si="13"/>
        <v>1501.4484374999997</v>
      </c>
      <c r="Q130" s="16">
        <f t="shared" si="10"/>
        <v>4401.051562500001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275009.38</v>
      </c>
      <c r="G131" s="19">
        <v>0.5</v>
      </c>
      <c r="I131" s="20">
        <f t="shared" si="7"/>
        <v>137504.69</v>
      </c>
      <c r="K131" s="5">
        <f t="shared" si="8"/>
        <v>137504.69</v>
      </c>
      <c r="M131" s="14">
        <f t="shared" si="9"/>
        <v>0.461375</v>
      </c>
      <c r="O131" s="5">
        <f t="shared" si="13"/>
        <v>63441.226348749995</v>
      </c>
      <c r="Q131" s="16">
        <f t="shared" si="10"/>
        <v>74063.46365125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140539.7</v>
      </c>
      <c r="G132" s="19">
        <v>0.5</v>
      </c>
      <c r="I132" s="20">
        <f t="shared" si="7"/>
        <v>70269.85</v>
      </c>
      <c r="K132" s="5">
        <f t="shared" si="8"/>
        <v>70269.85</v>
      </c>
      <c r="M132" s="14">
        <f t="shared" si="9"/>
        <v>0.38399999999999995</v>
      </c>
      <c r="O132" s="5">
        <f t="shared" si="13"/>
        <v>26983.6224</v>
      </c>
      <c r="Q132" s="16">
        <f t="shared" si="10"/>
        <v>43286.227600000006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787.5999999999999</v>
      </c>
      <c r="G133" s="19">
        <v>0.5</v>
      </c>
      <c r="I133" s="20">
        <f t="shared" si="7"/>
        <v>393.79999999999995</v>
      </c>
      <c r="K133" s="5">
        <f t="shared" si="8"/>
        <v>393.79999999999995</v>
      </c>
      <c r="M133" s="14">
        <f t="shared" si="9"/>
        <v>0.439125</v>
      </c>
      <c r="O133" s="5">
        <f t="shared" si="13"/>
        <v>172.92742499999997</v>
      </c>
      <c r="Q133" s="16">
        <f t="shared" si="10"/>
        <v>220.87257499999998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44818.02</v>
      </c>
      <c r="G134" s="19">
        <v>0.5</v>
      </c>
      <c r="I134" s="20">
        <f t="shared" si="7"/>
        <v>22409.01</v>
      </c>
      <c r="K134" s="5">
        <f t="shared" si="8"/>
        <v>22409.01</v>
      </c>
      <c r="M134" s="14">
        <f t="shared" si="9"/>
        <v>0.337375</v>
      </c>
      <c r="O134" s="5">
        <f t="shared" si="13"/>
        <v>7560.239748749999</v>
      </c>
      <c r="Q134" s="16">
        <f t="shared" si="10"/>
        <v>14848.77025125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38182.2</v>
      </c>
      <c r="G135" s="19">
        <v>0.5</v>
      </c>
      <c r="I135" s="20">
        <f t="shared" si="7"/>
        <v>19091.1</v>
      </c>
      <c r="K135" s="5">
        <f t="shared" si="8"/>
        <v>19091.1</v>
      </c>
      <c r="M135" s="14">
        <f t="shared" si="9"/>
        <v>0.304</v>
      </c>
      <c r="O135" s="5">
        <f t="shared" si="13"/>
        <v>5803.694399999999</v>
      </c>
      <c r="Q135" s="16">
        <f t="shared" si="10"/>
        <v>13287.405599999998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362314.14</v>
      </c>
      <c r="G136" s="19">
        <v>0.5</v>
      </c>
      <c r="I136" s="20">
        <f t="shared" si="7"/>
        <v>181157.07</v>
      </c>
      <c r="K136" s="5">
        <f>E136-I136</f>
        <v>181157.07</v>
      </c>
      <c r="M136" s="14">
        <f t="shared" si="9"/>
        <v>0.446125</v>
      </c>
      <c r="O136" s="5">
        <f>K136*M136</f>
        <v>80818.69785375</v>
      </c>
      <c r="Q136" s="16">
        <f>K136-O136</f>
        <v>100338.37214625001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653</v>
      </c>
      <c r="G137" s="19">
        <v>0.5</v>
      </c>
      <c r="I137" s="20">
        <f t="shared" si="7"/>
        <v>326.5</v>
      </c>
      <c r="K137" s="5">
        <f>E137-I137</f>
        <v>326.5</v>
      </c>
      <c r="M137" s="14">
        <f t="shared" si="9"/>
        <v>0.480375</v>
      </c>
      <c r="O137" s="5">
        <f>K137*M137</f>
        <v>156.8424375</v>
      </c>
      <c r="Q137" s="16">
        <f>K137-O137</f>
        <v>169.6575625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4847.85</v>
      </c>
      <c r="G138" s="19">
        <v>0.5</v>
      </c>
      <c r="I138" s="20">
        <f>E138*G138</f>
        <v>2423.925</v>
      </c>
      <c r="K138" s="5">
        <f>E138-I138</f>
        <v>2423.925</v>
      </c>
      <c r="M138" s="14">
        <f>X138</f>
        <v>0.569125</v>
      </c>
      <c r="O138" s="5">
        <f>K138*M138</f>
        <v>1379.516315625</v>
      </c>
      <c r="Q138" s="16">
        <f>K138-O138</f>
        <v>1044.4086843750001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3397.2</v>
      </c>
      <c r="G139" s="19">
        <v>0.5</v>
      </c>
      <c r="I139" s="20">
        <f>E139*G139</f>
        <v>1698.6</v>
      </c>
      <c r="K139" s="5">
        <f>E139-I139</f>
        <v>1698.6</v>
      </c>
      <c r="M139" s="14">
        <f>X139</f>
        <v>0.573375</v>
      </c>
      <c r="O139" s="5">
        <f>K139*M139</f>
        <v>973.934775</v>
      </c>
      <c r="Q139" s="16">
        <f>K139-O139</f>
        <v>724.665225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4957497.51</v>
      </c>
      <c r="G143" s="6"/>
      <c r="I143" s="18">
        <f>SUM(I9:I142)</f>
        <v>2478748.755</v>
      </c>
      <c r="K143" s="5">
        <f>SUM(K9:K142)</f>
        <v>2478748.755</v>
      </c>
      <c r="O143" s="5">
        <f>SUM(O9:O142)</f>
        <v>1099816.919929375</v>
      </c>
      <c r="Q143" s="16">
        <f>K143-O143</f>
        <v>1378931.835070625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A116">
      <selection activeCell="G139" sqref="G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>
        <v>1.25</v>
      </c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320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E9" s="20">
        <v>0</v>
      </c>
      <c r="G9" s="52">
        <v>0.5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44084.76000000002</v>
      </c>
      <c r="G10" s="52">
        <v>0.5</v>
      </c>
      <c r="I10" s="20">
        <f aca="true" t="shared" si="0" ref="I10:I73">E10*G10</f>
        <v>22042.38000000001</v>
      </c>
      <c r="K10" s="5">
        <f aca="true" t="shared" si="1" ref="K10:K73">E10-I10</f>
        <v>22042.38000000001</v>
      </c>
      <c r="M10" s="14">
        <f aca="true" t="shared" si="2" ref="M10:M73">X10</f>
        <v>0.55925</v>
      </c>
      <c r="O10" s="5">
        <f>K10*M10</f>
        <v>12327.201015000006</v>
      </c>
      <c r="Q10" s="16">
        <f aca="true" t="shared" si="3" ref="Q10:Q73">K10-O10</f>
        <v>9715.178985000002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13379</v>
      </c>
      <c r="G11" s="52">
        <v>0.5</v>
      </c>
      <c r="I11" s="20">
        <f t="shared" si="0"/>
        <v>6689.5</v>
      </c>
      <c r="K11" s="5">
        <f t="shared" si="1"/>
        <v>6689.5</v>
      </c>
      <c r="M11" s="14">
        <f t="shared" si="2"/>
        <v>0.2405</v>
      </c>
      <c r="O11" s="5">
        <f aca="true" t="shared" si="6" ref="O11:O74">K11*M11</f>
        <v>1608.82475</v>
      </c>
      <c r="Q11" s="16">
        <f t="shared" si="3"/>
        <v>5080.67525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23659.56</v>
      </c>
      <c r="G12" s="52">
        <v>0.5</v>
      </c>
      <c r="I12" s="20">
        <f t="shared" si="0"/>
        <v>11829.78</v>
      </c>
      <c r="K12" s="5">
        <f t="shared" si="1"/>
        <v>11829.78</v>
      </c>
      <c r="M12" s="14">
        <f t="shared" si="2"/>
        <v>0.4085</v>
      </c>
      <c r="O12" s="5">
        <f t="shared" si="6"/>
        <v>4832.46513</v>
      </c>
      <c r="Q12" s="16">
        <f t="shared" si="3"/>
        <v>6997.314870000001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30683.49</v>
      </c>
      <c r="G13" s="52">
        <v>0.5</v>
      </c>
      <c r="I13" s="20">
        <f t="shared" si="0"/>
        <v>15341.745</v>
      </c>
      <c r="K13" s="5">
        <f t="shared" si="1"/>
        <v>15341.745</v>
      </c>
      <c r="M13" s="14">
        <f t="shared" si="2"/>
        <v>0.34025</v>
      </c>
      <c r="O13" s="5">
        <f t="shared" si="6"/>
        <v>5220.02873625</v>
      </c>
      <c r="Q13" s="16">
        <f t="shared" si="3"/>
        <v>10121.71626375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23991.229999999996</v>
      </c>
      <c r="G14" s="52">
        <v>0.5</v>
      </c>
      <c r="I14" s="20">
        <f t="shared" si="0"/>
        <v>11995.614999999998</v>
      </c>
      <c r="K14" s="5">
        <f t="shared" si="1"/>
        <v>11995.614999999998</v>
      </c>
      <c r="M14" s="14">
        <f t="shared" si="2"/>
        <v>0.32987500000000003</v>
      </c>
      <c r="O14" s="5">
        <f t="shared" si="6"/>
        <v>3957.053498125</v>
      </c>
      <c r="Q14" s="16">
        <f t="shared" si="3"/>
        <v>8038.561501874998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94835.41</v>
      </c>
      <c r="G15" s="52">
        <v>0.5</v>
      </c>
      <c r="I15" s="20">
        <f t="shared" si="0"/>
        <v>47417.705</v>
      </c>
      <c r="K15" s="5">
        <f t="shared" si="1"/>
        <v>47417.705</v>
      </c>
      <c r="M15" s="14">
        <f t="shared" si="2"/>
        <v>0.57525</v>
      </c>
      <c r="O15" s="5">
        <f t="shared" si="6"/>
        <v>27277.034801250004</v>
      </c>
      <c r="Q15" s="16">
        <f t="shared" si="3"/>
        <v>20140.67019875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47887.5</v>
      </c>
      <c r="G16" s="52">
        <v>0.5</v>
      </c>
      <c r="I16" s="20">
        <f t="shared" si="0"/>
        <v>23943.75</v>
      </c>
      <c r="K16" s="5">
        <f t="shared" si="1"/>
        <v>23943.75</v>
      </c>
      <c r="M16" s="14">
        <f t="shared" si="2"/>
        <v>0.41275</v>
      </c>
      <c r="O16" s="5">
        <f t="shared" si="6"/>
        <v>9882.7828125</v>
      </c>
      <c r="Q16" s="16">
        <f t="shared" si="3"/>
        <v>14060.9671875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0</v>
      </c>
      <c r="G17" s="52">
        <v>0.5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89648.65</v>
      </c>
      <c r="G18" s="52">
        <v>0.5</v>
      </c>
      <c r="I18" s="20">
        <f t="shared" si="0"/>
        <v>44824.325</v>
      </c>
      <c r="K18" s="5">
        <f t="shared" si="1"/>
        <v>44824.325</v>
      </c>
      <c r="M18" s="14">
        <f t="shared" si="2"/>
        <v>0.42000000000000004</v>
      </c>
      <c r="O18" s="5">
        <f t="shared" si="6"/>
        <v>18826.216500000002</v>
      </c>
      <c r="Q18" s="16">
        <f t="shared" si="3"/>
        <v>25998.108499999995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3399.46</v>
      </c>
      <c r="G19" s="52">
        <v>0.5</v>
      </c>
      <c r="I19" s="20">
        <f t="shared" si="0"/>
        <v>1699.73</v>
      </c>
      <c r="K19" s="5">
        <f t="shared" si="1"/>
        <v>1699.73</v>
      </c>
      <c r="M19" s="14">
        <f t="shared" si="2"/>
        <v>0.263625</v>
      </c>
      <c r="O19" s="5">
        <f t="shared" si="6"/>
        <v>448.09132125</v>
      </c>
      <c r="Q19" s="16">
        <f t="shared" si="3"/>
        <v>1251.63867875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0</v>
      </c>
      <c r="G20" s="52">
        <v>0.5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52">
        <v>0.5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5200.25</v>
      </c>
      <c r="G22" s="52">
        <v>0.5</v>
      </c>
      <c r="I22" s="20">
        <f t="shared" si="0"/>
        <v>2600.125</v>
      </c>
      <c r="K22" s="5">
        <f t="shared" si="1"/>
        <v>2600.125</v>
      </c>
      <c r="M22" s="14">
        <f t="shared" si="2"/>
        <v>0.39449999999999996</v>
      </c>
      <c r="O22" s="5">
        <f t="shared" si="6"/>
        <v>1025.7493124999999</v>
      </c>
      <c r="Q22" s="16">
        <f t="shared" si="3"/>
        <v>1574.3756875000001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25579.40999999999</v>
      </c>
      <c r="G23" s="52">
        <v>0.5</v>
      </c>
      <c r="I23" s="20">
        <f t="shared" si="0"/>
        <v>12789.704999999994</v>
      </c>
      <c r="K23" s="5">
        <f t="shared" si="1"/>
        <v>12789.704999999994</v>
      </c>
      <c r="M23" s="14">
        <f t="shared" si="2"/>
        <v>0.252875</v>
      </c>
      <c r="O23" s="5">
        <f t="shared" si="6"/>
        <v>3234.1966518749987</v>
      </c>
      <c r="Q23" s="16">
        <f t="shared" si="3"/>
        <v>9555.508348124997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77033.33</v>
      </c>
      <c r="G24" s="52">
        <v>0.5</v>
      </c>
      <c r="I24" s="20">
        <f t="shared" si="0"/>
        <v>38516.665</v>
      </c>
      <c r="K24" s="5">
        <f t="shared" si="1"/>
        <v>38516.665</v>
      </c>
      <c r="M24" s="14">
        <f t="shared" si="2"/>
        <v>0.38837499999999997</v>
      </c>
      <c r="O24" s="5">
        <f t="shared" si="6"/>
        <v>14958.909769374999</v>
      </c>
      <c r="Q24" s="16">
        <f t="shared" si="3"/>
        <v>23557.755230625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81848</v>
      </c>
      <c r="G25" s="52">
        <v>0.5</v>
      </c>
      <c r="I25" s="20">
        <f t="shared" si="0"/>
        <v>40924</v>
      </c>
      <c r="K25" s="5">
        <f t="shared" si="1"/>
        <v>40924</v>
      </c>
      <c r="M25" s="14">
        <f t="shared" si="2"/>
        <v>0.4135</v>
      </c>
      <c r="O25" s="5">
        <f t="shared" si="6"/>
        <v>16922.074</v>
      </c>
      <c r="Q25" s="16">
        <f t="shared" si="3"/>
        <v>24001.926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26413.55</v>
      </c>
      <c r="G26" s="52">
        <v>0.5</v>
      </c>
      <c r="I26" s="20">
        <f t="shared" si="0"/>
        <v>13206.775</v>
      </c>
      <c r="K26" s="5">
        <f t="shared" si="1"/>
        <v>13206.775</v>
      </c>
      <c r="M26" s="14">
        <f t="shared" si="2"/>
        <v>0.36374999999999996</v>
      </c>
      <c r="O26" s="5">
        <f t="shared" si="6"/>
        <v>4803.964406249999</v>
      </c>
      <c r="Q26" s="16">
        <f t="shared" si="3"/>
        <v>8402.81059375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7083</v>
      </c>
      <c r="G27" s="52">
        <v>0.5</v>
      </c>
      <c r="I27" s="20">
        <f t="shared" si="0"/>
        <v>3541.5</v>
      </c>
      <c r="K27" s="5">
        <f t="shared" si="1"/>
        <v>3541.5</v>
      </c>
      <c r="M27" s="14">
        <f t="shared" si="2"/>
        <v>0.391375</v>
      </c>
      <c r="O27" s="5">
        <f t="shared" si="6"/>
        <v>1386.0545625</v>
      </c>
      <c r="Q27" s="16">
        <f t="shared" si="3"/>
        <v>2155.4454375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34666.08</v>
      </c>
      <c r="G28" s="52">
        <v>0.5</v>
      </c>
      <c r="I28" s="20">
        <f t="shared" si="0"/>
        <v>17333.04</v>
      </c>
      <c r="K28" s="5">
        <f t="shared" si="1"/>
        <v>17333.04</v>
      </c>
      <c r="M28" s="14">
        <f t="shared" si="2"/>
        <v>0.2755</v>
      </c>
      <c r="O28" s="5">
        <f t="shared" si="6"/>
        <v>4775.252520000001</v>
      </c>
      <c r="Q28" s="16">
        <f t="shared" si="3"/>
        <v>12557.787479999999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52241.48000000001</v>
      </c>
      <c r="G29" s="52">
        <v>0.5</v>
      </c>
      <c r="I29" s="20">
        <f t="shared" si="0"/>
        <v>26120.740000000005</v>
      </c>
      <c r="K29" s="5">
        <f t="shared" si="1"/>
        <v>26120.740000000005</v>
      </c>
      <c r="M29" s="14">
        <f t="shared" si="2"/>
        <v>0.48162499999999997</v>
      </c>
      <c r="O29" s="5">
        <f t="shared" si="6"/>
        <v>12580.401402500001</v>
      </c>
      <c r="Q29" s="16">
        <f t="shared" si="3"/>
        <v>13540.338597500004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0</v>
      </c>
      <c r="G30" s="52">
        <v>0.5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52">
        <v>0.5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86863.18</v>
      </c>
      <c r="G32" s="52">
        <v>0.5</v>
      </c>
      <c r="I32" s="20">
        <f t="shared" si="0"/>
        <v>43431.59</v>
      </c>
      <c r="K32" s="5">
        <f t="shared" si="1"/>
        <v>43431.59</v>
      </c>
      <c r="M32" s="14">
        <f t="shared" si="2"/>
        <v>0.470875</v>
      </c>
      <c r="O32" s="5">
        <f t="shared" si="6"/>
        <v>20450.84994125</v>
      </c>
      <c r="Q32" s="16">
        <f t="shared" si="3"/>
        <v>22980.740058749998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19745.9</v>
      </c>
      <c r="G33" s="52">
        <v>0.5</v>
      </c>
      <c r="I33" s="20">
        <f t="shared" si="0"/>
        <v>9872.95</v>
      </c>
      <c r="K33" s="5">
        <f t="shared" si="1"/>
        <v>9872.95</v>
      </c>
      <c r="M33" s="14">
        <f t="shared" si="2"/>
        <v>0.38</v>
      </c>
      <c r="O33" s="5">
        <f t="shared" si="6"/>
        <v>3751.7210000000005</v>
      </c>
      <c r="Q33" s="16">
        <f t="shared" si="3"/>
        <v>6121.229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67578.1</v>
      </c>
      <c r="G34" s="52">
        <v>0.5</v>
      </c>
      <c r="I34" s="20">
        <f t="shared" si="0"/>
        <v>33789.05</v>
      </c>
      <c r="K34" s="5">
        <f t="shared" si="1"/>
        <v>33789.05</v>
      </c>
      <c r="M34" s="14">
        <f t="shared" si="2"/>
        <v>0.38025000000000003</v>
      </c>
      <c r="O34" s="5">
        <f t="shared" si="6"/>
        <v>12848.286262500002</v>
      </c>
      <c r="Q34" s="16">
        <f t="shared" si="3"/>
        <v>20940.7637375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31480</v>
      </c>
      <c r="G35" s="52">
        <v>0.5</v>
      </c>
      <c r="I35" s="20">
        <f t="shared" si="0"/>
        <v>15740</v>
      </c>
      <c r="K35" s="5">
        <f t="shared" si="1"/>
        <v>15740</v>
      </c>
      <c r="M35" s="14">
        <f t="shared" si="2"/>
        <v>0.41974999999999996</v>
      </c>
      <c r="O35" s="5">
        <f t="shared" si="6"/>
        <v>6606.864999999999</v>
      </c>
      <c r="Q35" s="16">
        <f t="shared" si="3"/>
        <v>9133.135000000002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11018</v>
      </c>
      <c r="G36" s="52">
        <v>0.5</v>
      </c>
      <c r="I36" s="20">
        <f t="shared" si="0"/>
        <v>5509</v>
      </c>
      <c r="K36" s="5">
        <f t="shared" si="1"/>
        <v>5509</v>
      </c>
      <c r="M36" s="14">
        <f t="shared" si="2"/>
        <v>0.48162499999999997</v>
      </c>
      <c r="O36" s="5">
        <f t="shared" si="6"/>
        <v>2653.272125</v>
      </c>
      <c r="Q36" s="16">
        <f t="shared" si="3"/>
        <v>2855.727875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256661.57</v>
      </c>
      <c r="G37" s="52">
        <v>0.5</v>
      </c>
      <c r="I37" s="20">
        <f t="shared" si="0"/>
        <v>128330.785</v>
      </c>
      <c r="K37" s="5">
        <f t="shared" si="1"/>
        <v>128330.785</v>
      </c>
      <c r="M37" s="14">
        <f t="shared" si="2"/>
        <v>0.576375</v>
      </c>
      <c r="O37" s="5">
        <f t="shared" si="6"/>
        <v>73966.656204375</v>
      </c>
      <c r="Q37" s="16">
        <f t="shared" si="3"/>
        <v>54364.128795625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25918.170000000002</v>
      </c>
      <c r="G38" s="52">
        <v>0.5</v>
      </c>
      <c r="I38" s="20">
        <f t="shared" si="0"/>
        <v>12959.085000000001</v>
      </c>
      <c r="K38" s="5">
        <f t="shared" si="1"/>
        <v>12959.085000000001</v>
      </c>
      <c r="M38" s="14">
        <f t="shared" si="2"/>
        <v>0.573</v>
      </c>
      <c r="O38" s="5">
        <f t="shared" si="6"/>
        <v>7425.555705</v>
      </c>
      <c r="Q38" s="16">
        <f t="shared" si="3"/>
        <v>5533.529295000001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12985.5</v>
      </c>
      <c r="G39" s="52">
        <v>0.5</v>
      </c>
      <c r="I39" s="20">
        <f t="shared" si="0"/>
        <v>6492.75</v>
      </c>
      <c r="K39" s="5">
        <f t="shared" si="1"/>
        <v>6492.75</v>
      </c>
      <c r="M39" s="14">
        <f t="shared" si="2"/>
        <v>0.2905</v>
      </c>
      <c r="O39" s="5">
        <f t="shared" si="6"/>
        <v>1886.143875</v>
      </c>
      <c r="Q39" s="16">
        <f t="shared" si="3"/>
        <v>4606.606125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7932.28</v>
      </c>
      <c r="G40" s="52">
        <v>0.5</v>
      </c>
      <c r="I40" s="20">
        <f t="shared" si="0"/>
        <v>3966.14</v>
      </c>
      <c r="K40" s="5">
        <f t="shared" si="1"/>
        <v>3966.14</v>
      </c>
      <c r="M40" s="14">
        <f t="shared" si="2"/>
        <v>0.476375</v>
      </c>
      <c r="O40" s="5">
        <f t="shared" si="6"/>
        <v>1889.3699425</v>
      </c>
      <c r="Q40" s="16">
        <f t="shared" si="3"/>
        <v>2076.7700575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68851.08</v>
      </c>
      <c r="G41" s="52">
        <v>0.5</v>
      </c>
      <c r="I41" s="20">
        <f t="shared" si="0"/>
        <v>34425.54</v>
      </c>
      <c r="K41" s="5">
        <f t="shared" si="1"/>
        <v>34425.54</v>
      </c>
      <c r="M41" s="14">
        <f t="shared" si="2"/>
        <v>0.35374999999999995</v>
      </c>
      <c r="O41" s="5">
        <f t="shared" si="6"/>
        <v>12178.034774999998</v>
      </c>
      <c r="Q41" s="16">
        <f t="shared" si="3"/>
        <v>22247.505225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55877</v>
      </c>
      <c r="G42" s="52">
        <v>0.5</v>
      </c>
      <c r="I42" s="20">
        <f t="shared" si="0"/>
        <v>27938.5</v>
      </c>
      <c r="K42" s="5">
        <f t="shared" si="1"/>
        <v>27938.5</v>
      </c>
      <c r="M42" s="14">
        <f t="shared" si="2"/>
        <v>0.5435</v>
      </c>
      <c r="O42" s="5">
        <f t="shared" si="6"/>
        <v>15184.57475</v>
      </c>
      <c r="Q42" s="16">
        <f t="shared" si="3"/>
        <v>12753.92525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11725.44</v>
      </c>
      <c r="G43" s="52">
        <v>0.5</v>
      </c>
      <c r="I43" s="20">
        <f t="shared" si="0"/>
        <v>5862.72</v>
      </c>
      <c r="K43" s="5">
        <f t="shared" si="1"/>
        <v>5862.72</v>
      </c>
      <c r="M43" s="14">
        <f t="shared" si="2"/>
        <v>0.36225</v>
      </c>
      <c r="O43" s="5">
        <f t="shared" si="6"/>
        <v>2123.77032</v>
      </c>
      <c r="Q43" s="16">
        <f t="shared" si="3"/>
        <v>3738.94968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13403.14</v>
      </c>
      <c r="G44" s="52">
        <v>0.5</v>
      </c>
      <c r="I44" s="20">
        <f t="shared" si="0"/>
        <v>6701.57</v>
      </c>
      <c r="K44" s="5">
        <f t="shared" si="1"/>
        <v>6701.57</v>
      </c>
      <c r="M44" s="14">
        <f t="shared" si="2"/>
        <v>0.46087500000000003</v>
      </c>
      <c r="O44" s="5">
        <f t="shared" si="6"/>
        <v>3088.58607375</v>
      </c>
      <c r="Q44" s="16">
        <f t="shared" si="3"/>
        <v>3612.9839262499995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31547.46</v>
      </c>
      <c r="G45" s="52">
        <v>0.5</v>
      </c>
      <c r="I45" s="20">
        <f t="shared" si="0"/>
        <v>15773.73</v>
      </c>
      <c r="K45" s="5">
        <f t="shared" si="1"/>
        <v>15773.73</v>
      </c>
      <c r="M45" s="14">
        <f t="shared" si="2"/>
        <v>0.6088749999999999</v>
      </c>
      <c r="O45" s="5">
        <f t="shared" si="6"/>
        <v>9604.22985375</v>
      </c>
      <c r="Q45" s="16">
        <f t="shared" si="3"/>
        <v>6169.50014625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16731.32</v>
      </c>
      <c r="G46" s="52">
        <v>0.5</v>
      </c>
      <c r="I46" s="20">
        <f t="shared" si="0"/>
        <v>8365.66</v>
      </c>
      <c r="K46" s="5">
        <f t="shared" si="1"/>
        <v>8365.66</v>
      </c>
      <c r="M46" s="14">
        <f t="shared" si="2"/>
        <v>0.263625</v>
      </c>
      <c r="O46" s="5">
        <f t="shared" si="6"/>
        <v>2205.3971175</v>
      </c>
      <c r="Q46" s="16">
        <f t="shared" si="3"/>
        <v>6160.262882499999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10815.59</v>
      </c>
      <c r="G47" s="52">
        <v>0.5</v>
      </c>
      <c r="I47" s="20">
        <f t="shared" si="0"/>
        <v>5407.795</v>
      </c>
      <c r="K47" s="5">
        <f t="shared" si="1"/>
        <v>5407.795</v>
      </c>
      <c r="M47" s="14">
        <f t="shared" si="2"/>
        <v>0.433875</v>
      </c>
      <c r="O47" s="5">
        <f t="shared" si="6"/>
        <v>2346.307055625</v>
      </c>
      <c r="Q47" s="16">
        <f t="shared" si="3"/>
        <v>3061.487944375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28491.16</v>
      </c>
      <c r="G48" s="52">
        <v>0.5</v>
      </c>
      <c r="I48" s="20">
        <f t="shared" si="0"/>
        <v>14245.58</v>
      </c>
      <c r="K48" s="5">
        <f t="shared" si="1"/>
        <v>14245.58</v>
      </c>
      <c r="M48" s="14">
        <f t="shared" si="2"/>
        <v>0.28325</v>
      </c>
      <c r="O48" s="5">
        <f t="shared" si="6"/>
        <v>4035.060535</v>
      </c>
      <c r="Q48" s="16">
        <f t="shared" si="3"/>
        <v>10210.519465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72041.6</v>
      </c>
      <c r="G49" s="52">
        <v>0.5</v>
      </c>
      <c r="I49" s="20">
        <f t="shared" si="0"/>
        <v>36020.8</v>
      </c>
      <c r="K49" s="5">
        <f t="shared" si="1"/>
        <v>36020.8</v>
      </c>
      <c r="M49" s="14">
        <f t="shared" si="2"/>
        <v>0.291875</v>
      </c>
      <c r="O49" s="5">
        <f t="shared" si="6"/>
        <v>10513.571</v>
      </c>
      <c r="Q49" s="16">
        <f t="shared" si="3"/>
        <v>25507.229000000003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47385.54</v>
      </c>
      <c r="G50" s="52">
        <v>0.5</v>
      </c>
      <c r="I50" s="20">
        <f t="shared" si="0"/>
        <v>23692.77</v>
      </c>
      <c r="K50" s="5">
        <f t="shared" si="1"/>
        <v>23692.77</v>
      </c>
      <c r="M50" s="14">
        <f t="shared" si="2"/>
        <v>0.5555</v>
      </c>
      <c r="O50" s="5">
        <f t="shared" si="6"/>
        <v>13161.333735</v>
      </c>
      <c r="Q50" s="16">
        <f t="shared" si="3"/>
        <v>10531.436265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113029</v>
      </c>
      <c r="G51" s="52">
        <v>0.5</v>
      </c>
      <c r="I51" s="20">
        <f t="shared" si="0"/>
        <v>56514.5</v>
      </c>
      <c r="K51" s="5">
        <f t="shared" si="1"/>
        <v>56514.5</v>
      </c>
      <c r="M51" s="14">
        <f t="shared" si="2"/>
        <v>0.469375</v>
      </c>
      <c r="O51" s="5">
        <f t="shared" si="6"/>
        <v>26526.493437499998</v>
      </c>
      <c r="Q51" s="16">
        <f t="shared" si="3"/>
        <v>29988.006562500002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13970.46</v>
      </c>
      <c r="G52" s="52">
        <v>0.5</v>
      </c>
      <c r="I52" s="20">
        <f t="shared" si="0"/>
        <v>6985.23</v>
      </c>
      <c r="K52" s="5">
        <f t="shared" si="1"/>
        <v>6985.23</v>
      </c>
      <c r="M52" s="14">
        <f t="shared" si="2"/>
        <v>0.34825</v>
      </c>
      <c r="O52" s="5">
        <f t="shared" si="6"/>
        <v>2432.6063475</v>
      </c>
      <c r="Q52" s="16">
        <f t="shared" si="3"/>
        <v>4552.6236524999995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52">
        <v>0.5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52">
        <v>0.5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5902.5</v>
      </c>
      <c r="G55" s="52">
        <v>0.5</v>
      </c>
      <c r="I55" s="20">
        <f t="shared" si="0"/>
        <v>2951.25</v>
      </c>
      <c r="K55" s="5">
        <f t="shared" si="1"/>
        <v>2951.25</v>
      </c>
      <c r="M55" s="14">
        <f t="shared" si="2"/>
        <v>0.560375</v>
      </c>
      <c r="O55" s="5">
        <f t="shared" si="6"/>
        <v>1653.8067187499998</v>
      </c>
      <c r="Q55" s="16">
        <f t="shared" si="3"/>
        <v>1297.4432812500002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0</v>
      </c>
      <c r="G56" s="52">
        <v>0.5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85783</v>
      </c>
      <c r="G57" s="52">
        <v>0.5</v>
      </c>
      <c r="I57" s="20">
        <f t="shared" si="0"/>
        <v>42891.5</v>
      </c>
      <c r="K57" s="5">
        <f t="shared" si="1"/>
        <v>42891.5</v>
      </c>
      <c r="M57" s="14">
        <f t="shared" si="2"/>
        <v>0.45337500000000003</v>
      </c>
      <c r="O57" s="5">
        <f t="shared" si="6"/>
        <v>19445.9338125</v>
      </c>
      <c r="Q57" s="16">
        <f t="shared" si="3"/>
        <v>23445.5661875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1371.5900000000001</v>
      </c>
      <c r="G58" s="52">
        <v>0.5</v>
      </c>
      <c r="I58" s="20">
        <f t="shared" si="0"/>
        <v>685.7950000000001</v>
      </c>
      <c r="K58" s="5">
        <f t="shared" si="1"/>
        <v>685.7950000000001</v>
      </c>
      <c r="M58" s="14">
        <f t="shared" si="2"/>
        <v>0.48162499999999997</v>
      </c>
      <c r="O58" s="5">
        <f t="shared" si="6"/>
        <v>330.296016875</v>
      </c>
      <c r="Q58" s="16">
        <f t="shared" si="3"/>
        <v>355.49898312500005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52586.96</v>
      </c>
      <c r="G59" s="52">
        <v>0.5</v>
      </c>
      <c r="I59" s="20">
        <f t="shared" si="0"/>
        <v>26293.48</v>
      </c>
      <c r="K59" s="5">
        <f t="shared" si="1"/>
        <v>26293.48</v>
      </c>
      <c r="M59" s="14">
        <f t="shared" si="2"/>
        <v>0.548875</v>
      </c>
      <c r="O59" s="5">
        <f t="shared" si="6"/>
        <v>14431.833835</v>
      </c>
      <c r="Q59" s="16">
        <f t="shared" si="3"/>
        <v>11861.646165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0</v>
      </c>
      <c r="G60" s="52">
        <v>0.5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21958.24</v>
      </c>
      <c r="G61" s="52">
        <v>0.5</v>
      </c>
      <c r="I61" s="20">
        <f t="shared" si="0"/>
        <v>10979.12</v>
      </c>
      <c r="K61" s="5">
        <f t="shared" si="1"/>
        <v>10979.12</v>
      </c>
      <c r="M61" s="14">
        <f t="shared" si="2"/>
        <v>0.5955</v>
      </c>
      <c r="O61" s="5">
        <f t="shared" si="6"/>
        <v>6538.065960000001</v>
      </c>
      <c r="Q61" s="16">
        <f t="shared" si="3"/>
        <v>4441.05404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48369.73000000001</v>
      </c>
      <c r="G62" s="52">
        <v>0.5</v>
      </c>
      <c r="I62" s="20">
        <f t="shared" si="0"/>
        <v>24184.865000000005</v>
      </c>
      <c r="K62" s="5">
        <f t="shared" si="1"/>
        <v>24184.865000000005</v>
      </c>
      <c r="M62" s="14">
        <f t="shared" si="2"/>
        <v>0.550125</v>
      </c>
      <c r="O62" s="5">
        <f t="shared" si="6"/>
        <v>13304.698858125003</v>
      </c>
      <c r="Q62" s="16">
        <f t="shared" si="3"/>
        <v>10880.166141875003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0</v>
      </c>
      <c r="G63" s="52">
        <v>0.5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35021.5</v>
      </c>
      <c r="G64" s="52">
        <v>0.5</v>
      </c>
      <c r="I64" s="20">
        <f t="shared" si="0"/>
        <v>17510.75</v>
      </c>
      <c r="K64" s="5">
        <f t="shared" si="1"/>
        <v>17510.75</v>
      </c>
      <c r="M64" s="14">
        <f t="shared" si="2"/>
        <v>0.41937500000000005</v>
      </c>
      <c r="O64" s="5">
        <f t="shared" si="6"/>
        <v>7343.570781250001</v>
      </c>
      <c r="Q64" s="16">
        <f t="shared" si="3"/>
        <v>10167.17921875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0</v>
      </c>
      <c r="G65" s="52">
        <v>0.5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73698.06999999999</v>
      </c>
      <c r="G66" s="52">
        <v>0.5</v>
      </c>
      <c r="I66" s="20">
        <f t="shared" si="0"/>
        <v>36849.034999999996</v>
      </c>
      <c r="K66" s="5">
        <f t="shared" si="1"/>
        <v>36849.034999999996</v>
      </c>
      <c r="M66" s="14">
        <f t="shared" si="2"/>
        <v>0.28575</v>
      </c>
      <c r="O66" s="5">
        <f t="shared" si="6"/>
        <v>10529.611751249999</v>
      </c>
      <c r="Q66" s="16">
        <f t="shared" si="3"/>
        <v>26319.423248749998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52">
        <v>0.5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35808.5</v>
      </c>
      <c r="G68" s="52">
        <v>0.5</v>
      </c>
      <c r="I68" s="20">
        <f t="shared" si="0"/>
        <v>17904.25</v>
      </c>
      <c r="K68" s="5">
        <f t="shared" si="1"/>
        <v>17904.25</v>
      </c>
      <c r="M68" s="14">
        <f t="shared" si="2"/>
        <v>0.35424999999999995</v>
      </c>
      <c r="O68" s="5">
        <f t="shared" si="6"/>
        <v>6342.580562499999</v>
      </c>
      <c r="Q68" s="16">
        <f t="shared" si="3"/>
        <v>11561.6694375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21833.59</v>
      </c>
      <c r="G69" s="52">
        <v>0.5</v>
      </c>
      <c r="I69" s="20">
        <f t="shared" si="0"/>
        <v>10916.795</v>
      </c>
      <c r="K69" s="5">
        <f t="shared" si="1"/>
        <v>10916.795</v>
      </c>
      <c r="M69" s="14">
        <f t="shared" si="2"/>
        <v>0.39149999999999996</v>
      </c>
      <c r="O69" s="5">
        <f t="shared" si="6"/>
        <v>4273.9252424999995</v>
      </c>
      <c r="Q69" s="16">
        <f t="shared" si="3"/>
        <v>6642.869757500001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-3712.88</v>
      </c>
      <c r="G70" s="52">
        <v>0.5</v>
      </c>
      <c r="I70" s="20">
        <f t="shared" si="0"/>
        <v>-1856.44</v>
      </c>
      <c r="K70" s="5">
        <f t="shared" si="1"/>
        <v>-1856.44</v>
      </c>
      <c r="M70" s="14">
        <f t="shared" si="2"/>
        <v>0.541125</v>
      </c>
      <c r="O70" s="5">
        <f t="shared" si="6"/>
        <v>-1004.566095</v>
      </c>
      <c r="Q70" s="16">
        <f t="shared" si="3"/>
        <v>-851.873905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48400.5</v>
      </c>
      <c r="G71" s="52">
        <v>0.5</v>
      </c>
      <c r="I71" s="20">
        <f t="shared" si="0"/>
        <v>24200.25</v>
      </c>
      <c r="K71" s="5">
        <f t="shared" si="1"/>
        <v>24200.25</v>
      </c>
      <c r="M71" s="14">
        <f t="shared" si="2"/>
        <v>0.246375</v>
      </c>
      <c r="O71" s="5">
        <f t="shared" si="6"/>
        <v>5962.33659375</v>
      </c>
      <c r="Q71" s="16">
        <f t="shared" si="3"/>
        <v>18237.91340625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0</v>
      </c>
      <c r="G72" s="52">
        <v>0.5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26379.64</v>
      </c>
      <c r="G73" s="52">
        <v>0.5</v>
      </c>
      <c r="I73" s="20">
        <f t="shared" si="0"/>
        <v>13189.82</v>
      </c>
      <c r="K73" s="5">
        <f t="shared" si="1"/>
        <v>13189.82</v>
      </c>
      <c r="M73" s="14">
        <f t="shared" si="2"/>
        <v>0.33575</v>
      </c>
      <c r="O73" s="5">
        <f t="shared" si="6"/>
        <v>4428.482065</v>
      </c>
      <c r="Q73" s="16">
        <f t="shared" si="3"/>
        <v>8761.337935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55105.14</v>
      </c>
      <c r="G74" s="52">
        <v>0.5</v>
      </c>
      <c r="I74" s="20">
        <f aca="true" t="shared" si="7" ref="I74:I137">E74*G74</f>
        <v>27552.57</v>
      </c>
      <c r="K74" s="5">
        <f aca="true" t="shared" si="8" ref="K74:K135">E74-I74</f>
        <v>27552.57</v>
      </c>
      <c r="M74" s="14">
        <f aca="true" t="shared" si="9" ref="M74:M137">X74</f>
        <v>0.510375</v>
      </c>
      <c r="O74" s="5">
        <f t="shared" si="6"/>
        <v>14062.14291375</v>
      </c>
      <c r="Q74" s="16">
        <f aca="true" t="shared" si="10" ref="Q74:Q135">K74-O74</f>
        <v>13490.42708625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11018</v>
      </c>
      <c r="G75" s="52">
        <v>0.5</v>
      </c>
      <c r="I75" s="20">
        <f t="shared" si="7"/>
        <v>5509</v>
      </c>
      <c r="K75" s="5">
        <f t="shared" si="8"/>
        <v>5509</v>
      </c>
      <c r="M75" s="14">
        <f t="shared" si="9"/>
        <v>0.35812499999999997</v>
      </c>
      <c r="O75" s="5">
        <f aca="true" t="shared" si="13" ref="O75:O135">K75*M75</f>
        <v>1972.9106249999998</v>
      </c>
      <c r="Q75" s="16">
        <f t="shared" si="10"/>
        <v>3536.0893750000005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52">
        <v>0.5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23378.739999999998</v>
      </c>
      <c r="G77" s="52">
        <v>0.5</v>
      </c>
      <c r="I77" s="20">
        <f t="shared" si="7"/>
        <v>11689.369999999999</v>
      </c>
      <c r="K77" s="5">
        <f t="shared" si="8"/>
        <v>11689.369999999999</v>
      </c>
      <c r="M77" s="14">
        <f t="shared" si="9"/>
        <v>0.294375</v>
      </c>
      <c r="O77" s="5">
        <f t="shared" si="13"/>
        <v>3441.05829375</v>
      </c>
      <c r="Q77" s="16">
        <f t="shared" si="10"/>
        <v>8248.311706249999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12985.5</v>
      </c>
      <c r="G78" s="52">
        <v>0.5</v>
      </c>
      <c r="I78" s="20">
        <f t="shared" si="7"/>
        <v>6492.75</v>
      </c>
      <c r="K78" s="5">
        <f t="shared" si="8"/>
        <v>6492.75</v>
      </c>
      <c r="M78" s="14">
        <f t="shared" si="9"/>
        <v>0.54275</v>
      </c>
      <c r="O78" s="5">
        <f t="shared" si="13"/>
        <v>3523.9400625</v>
      </c>
      <c r="Q78" s="16">
        <f t="shared" si="10"/>
        <v>2968.8099375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12556.15</v>
      </c>
      <c r="G79" s="52">
        <v>0.5</v>
      </c>
      <c r="I79" s="20">
        <f t="shared" si="7"/>
        <v>6278.075</v>
      </c>
      <c r="K79" s="5">
        <f t="shared" si="8"/>
        <v>6278.075</v>
      </c>
      <c r="M79" s="14">
        <f t="shared" si="9"/>
        <v>0.279</v>
      </c>
      <c r="O79" s="5">
        <f t="shared" si="13"/>
        <v>1751.5829250000002</v>
      </c>
      <c r="Q79" s="16">
        <f t="shared" si="10"/>
        <v>4526.492075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9254.82</v>
      </c>
      <c r="G80" s="52">
        <v>0.5</v>
      </c>
      <c r="I80" s="20">
        <f t="shared" si="7"/>
        <v>4627.41</v>
      </c>
      <c r="K80" s="5">
        <f t="shared" si="8"/>
        <v>4627.41</v>
      </c>
      <c r="M80" s="14">
        <f t="shared" si="9"/>
        <v>0.46449999999999997</v>
      </c>
      <c r="O80" s="5">
        <f t="shared" si="13"/>
        <v>2149.431945</v>
      </c>
      <c r="Q80" s="16">
        <f t="shared" si="10"/>
        <v>2477.978055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412166.52</v>
      </c>
      <c r="G81" s="52">
        <v>0.5</v>
      </c>
      <c r="I81" s="20">
        <f t="shared" si="7"/>
        <v>206083.26</v>
      </c>
      <c r="K81" s="5">
        <f t="shared" si="8"/>
        <v>206083.26</v>
      </c>
      <c r="M81" s="14">
        <f t="shared" si="9"/>
        <v>0.42674999999999996</v>
      </c>
      <c r="O81" s="5">
        <f t="shared" si="13"/>
        <v>87946.03120499999</v>
      </c>
      <c r="Q81" s="16">
        <f t="shared" si="10"/>
        <v>118137.22879500002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-41230.369999999995</v>
      </c>
      <c r="G82" s="52">
        <v>0.5</v>
      </c>
      <c r="I82" s="20">
        <f t="shared" si="7"/>
        <v>-20615.184999999998</v>
      </c>
      <c r="K82" s="5">
        <f t="shared" si="8"/>
        <v>-20615.184999999998</v>
      </c>
      <c r="M82" s="14">
        <f t="shared" si="9"/>
        <v>0.365375</v>
      </c>
      <c r="O82" s="5">
        <f t="shared" si="13"/>
        <v>-7532.273219374999</v>
      </c>
      <c r="Q82" s="16">
        <f t="shared" si="10"/>
        <v>-13082.911780625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10762.18</v>
      </c>
      <c r="G83" s="52">
        <v>0.5</v>
      </c>
      <c r="I83" s="20">
        <f t="shared" si="7"/>
        <v>5381.09</v>
      </c>
      <c r="K83" s="5">
        <f t="shared" si="8"/>
        <v>5381.09</v>
      </c>
      <c r="M83" s="14">
        <f t="shared" si="9"/>
        <v>0.524875</v>
      </c>
      <c r="O83" s="5">
        <f t="shared" si="13"/>
        <v>2824.39961375</v>
      </c>
      <c r="Q83" s="16">
        <f t="shared" si="10"/>
        <v>2556.6903862500003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17279.78</v>
      </c>
      <c r="G84" s="52">
        <v>0.5</v>
      </c>
      <c r="I84" s="20">
        <f t="shared" si="7"/>
        <v>8639.89</v>
      </c>
      <c r="K84" s="5">
        <f t="shared" si="8"/>
        <v>8639.89</v>
      </c>
      <c r="M84" s="14">
        <f t="shared" si="9"/>
        <v>0.403375</v>
      </c>
      <c r="O84" s="5">
        <f t="shared" si="13"/>
        <v>3485.11562875</v>
      </c>
      <c r="Q84" s="16">
        <f t="shared" si="10"/>
        <v>5154.77437125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77513.45999999999</v>
      </c>
      <c r="G85" s="52">
        <v>0.5</v>
      </c>
      <c r="I85" s="20">
        <f t="shared" si="7"/>
        <v>38756.729999999996</v>
      </c>
      <c r="K85" s="5">
        <f t="shared" si="8"/>
        <v>38756.729999999996</v>
      </c>
      <c r="M85" s="14">
        <f t="shared" si="9"/>
        <v>0.549625</v>
      </c>
      <c r="O85" s="5">
        <f t="shared" si="13"/>
        <v>21301.667726249998</v>
      </c>
      <c r="Q85" s="16">
        <f t="shared" si="10"/>
        <v>17455.062273749998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-8979.330000000016</v>
      </c>
      <c r="G86" s="52">
        <v>0.5</v>
      </c>
      <c r="I86" s="20">
        <f t="shared" si="7"/>
        <v>-4489.665000000008</v>
      </c>
      <c r="K86" s="5">
        <f t="shared" si="8"/>
        <v>-4489.665000000008</v>
      </c>
      <c r="M86" s="14">
        <f t="shared" si="9"/>
        <v>0.292</v>
      </c>
      <c r="O86" s="5">
        <f t="shared" si="13"/>
        <v>-1310.9821800000022</v>
      </c>
      <c r="Q86" s="16">
        <f t="shared" si="10"/>
        <v>-3178.682820000006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34382.880000000005</v>
      </c>
      <c r="G87" s="52">
        <v>0.5</v>
      </c>
      <c r="I87" s="20">
        <f t="shared" si="7"/>
        <v>17191.440000000002</v>
      </c>
      <c r="K87" s="5">
        <f t="shared" si="8"/>
        <v>17191.440000000002</v>
      </c>
      <c r="M87" s="14">
        <f t="shared" si="9"/>
        <v>0.430625</v>
      </c>
      <c r="O87" s="5">
        <f t="shared" si="13"/>
        <v>7403.0638500000005</v>
      </c>
      <c r="Q87" s="16">
        <f t="shared" si="10"/>
        <v>9788.376150000002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24418.039999999997</v>
      </c>
      <c r="G88" s="52">
        <v>0.5</v>
      </c>
      <c r="I88" s="20">
        <f t="shared" si="7"/>
        <v>12209.019999999999</v>
      </c>
      <c r="K88" s="5">
        <f t="shared" si="8"/>
        <v>12209.019999999999</v>
      </c>
      <c r="M88" s="14">
        <f t="shared" si="9"/>
        <v>0.23675000000000002</v>
      </c>
      <c r="O88" s="5">
        <f t="shared" si="13"/>
        <v>2890.4854849999997</v>
      </c>
      <c r="Q88" s="16">
        <f t="shared" si="10"/>
        <v>9318.534515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8657</v>
      </c>
      <c r="G89" s="52">
        <v>0.5</v>
      </c>
      <c r="I89" s="20">
        <f t="shared" si="7"/>
        <v>4328.5</v>
      </c>
      <c r="K89" s="5">
        <f t="shared" si="8"/>
        <v>4328.5</v>
      </c>
      <c r="M89" s="14">
        <f t="shared" si="9"/>
        <v>0.39425</v>
      </c>
      <c r="O89" s="5">
        <f t="shared" si="13"/>
        <v>1706.511125</v>
      </c>
      <c r="Q89" s="16">
        <f t="shared" si="10"/>
        <v>2621.988875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31467.82</v>
      </c>
      <c r="G90" s="52">
        <v>0.5</v>
      </c>
      <c r="I90" s="20">
        <f t="shared" si="7"/>
        <v>15733.91</v>
      </c>
      <c r="K90" s="5">
        <f t="shared" si="8"/>
        <v>15733.91</v>
      </c>
      <c r="M90" s="14">
        <f t="shared" si="9"/>
        <v>0.43962500000000004</v>
      </c>
      <c r="O90" s="5">
        <f t="shared" si="13"/>
        <v>6917.020183750001</v>
      </c>
      <c r="Q90" s="16">
        <f t="shared" si="10"/>
        <v>8816.889816249999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12198.5</v>
      </c>
      <c r="G91" s="52">
        <v>0.5</v>
      </c>
      <c r="I91" s="20">
        <f t="shared" si="7"/>
        <v>6099.25</v>
      </c>
      <c r="K91" s="5">
        <f t="shared" si="8"/>
        <v>6099.25</v>
      </c>
      <c r="M91" s="14">
        <f t="shared" si="9"/>
        <v>0.29212499999999997</v>
      </c>
      <c r="O91" s="5">
        <f t="shared" si="13"/>
        <v>1781.74340625</v>
      </c>
      <c r="Q91" s="16">
        <f t="shared" si="10"/>
        <v>4317.50659375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16228.58</v>
      </c>
      <c r="G92" s="52">
        <v>0.5</v>
      </c>
      <c r="I92" s="20">
        <f t="shared" si="7"/>
        <v>8114.29</v>
      </c>
      <c r="K92" s="5">
        <f t="shared" si="8"/>
        <v>8114.29</v>
      </c>
      <c r="M92" s="14">
        <f t="shared" si="9"/>
        <v>0.40375</v>
      </c>
      <c r="O92" s="5">
        <f t="shared" si="13"/>
        <v>3276.1445875</v>
      </c>
      <c r="Q92" s="16">
        <f t="shared" si="10"/>
        <v>4838.1454125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185188.73</v>
      </c>
      <c r="G93" s="52">
        <v>0.5</v>
      </c>
      <c r="I93" s="20">
        <f t="shared" si="7"/>
        <v>92594.365</v>
      </c>
      <c r="K93" s="5">
        <f t="shared" si="8"/>
        <v>92594.365</v>
      </c>
      <c r="M93" s="14">
        <f t="shared" si="9"/>
        <v>0.5735</v>
      </c>
      <c r="O93" s="5">
        <f t="shared" si="13"/>
        <v>53102.8683275</v>
      </c>
      <c r="Q93" s="16">
        <f t="shared" si="10"/>
        <v>39491.496672500005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68292.39</v>
      </c>
      <c r="G94" s="52">
        <v>0.5</v>
      </c>
      <c r="I94" s="20">
        <f t="shared" si="7"/>
        <v>34146.195</v>
      </c>
      <c r="K94" s="5">
        <f t="shared" si="8"/>
        <v>34146.195</v>
      </c>
      <c r="M94" s="14">
        <f t="shared" si="9"/>
        <v>0.554875</v>
      </c>
      <c r="O94" s="5">
        <f t="shared" si="13"/>
        <v>18946.869950625</v>
      </c>
      <c r="Q94" s="16">
        <f t="shared" si="10"/>
        <v>15199.325049374998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22429.5</v>
      </c>
      <c r="G95" s="52">
        <v>0.5</v>
      </c>
      <c r="I95" s="20">
        <f t="shared" si="7"/>
        <v>11214.75</v>
      </c>
      <c r="K95" s="5">
        <f t="shared" si="8"/>
        <v>11214.75</v>
      </c>
      <c r="M95" s="14">
        <f t="shared" si="9"/>
        <v>0.49737499999999996</v>
      </c>
      <c r="O95" s="5">
        <f t="shared" si="13"/>
        <v>5577.936281249999</v>
      </c>
      <c r="Q95" s="16">
        <f t="shared" si="10"/>
        <v>5636.813718750001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3947.7599999999998</v>
      </c>
      <c r="G96" s="52">
        <v>0.5</v>
      </c>
      <c r="I96" s="20">
        <f t="shared" si="7"/>
        <v>1973.8799999999999</v>
      </c>
      <c r="K96" s="5">
        <f t="shared" si="8"/>
        <v>1973.8799999999999</v>
      </c>
      <c r="M96" s="14">
        <f t="shared" si="9"/>
        <v>0.298375</v>
      </c>
      <c r="O96" s="5">
        <f t="shared" si="13"/>
        <v>588.9564449999999</v>
      </c>
      <c r="Q96" s="16">
        <f t="shared" si="10"/>
        <v>1384.9235549999999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52">
        <v>0.5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24397</v>
      </c>
      <c r="G98" s="52">
        <v>0.5</v>
      </c>
      <c r="I98" s="20">
        <f t="shared" si="7"/>
        <v>12198.5</v>
      </c>
      <c r="K98" s="5">
        <f t="shared" si="8"/>
        <v>12198.5</v>
      </c>
      <c r="M98" s="14">
        <f t="shared" si="9"/>
        <v>0.48162499999999997</v>
      </c>
      <c r="O98" s="5">
        <f t="shared" si="13"/>
        <v>5875.102562499999</v>
      </c>
      <c r="Q98" s="16">
        <f t="shared" si="10"/>
        <v>6323.397437500001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16070.68</v>
      </c>
      <c r="G99" s="52">
        <v>0.5</v>
      </c>
      <c r="I99" s="20">
        <f t="shared" si="7"/>
        <v>8035.34</v>
      </c>
      <c r="K99" s="5">
        <f t="shared" si="8"/>
        <v>8035.34</v>
      </c>
      <c r="M99" s="14">
        <f t="shared" si="9"/>
        <v>0.34500000000000003</v>
      </c>
      <c r="O99" s="5">
        <f t="shared" si="13"/>
        <v>2772.1923</v>
      </c>
      <c r="Q99" s="16">
        <f t="shared" si="10"/>
        <v>5263.1476999999995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8861.32</v>
      </c>
      <c r="G100" s="52">
        <v>0.5</v>
      </c>
      <c r="I100" s="20">
        <f t="shared" si="7"/>
        <v>4430.66</v>
      </c>
      <c r="K100" s="5">
        <f t="shared" si="8"/>
        <v>4430.66</v>
      </c>
      <c r="M100" s="14">
        <f t="shared" si="9"/>
        <v>0.378125</v>
      </c>
      <c r="O100" s="5">
        <f t="shared" si="13"/>
        <v>1675.3433125</v>
      </c>
      <c r="Q100" s="16">
        <f t="shared" si="10"/>
        <v>2755.3166874999997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45646</v>
      </c>
      <c r="G101" s="52">
        <v>0.5</v>
      </c>
      <c r="I101" s="20">
        <f t="shared" si="7"/>
        <v>22823</v>
      </c>
      <c r="K101" s="5">
        <f t="shared" si="8"/>
        <v>22823</v>
      </c>
      <c r="M101" s="14">
        <f t="shared" si="9"/>
        <v>0.34437500000000004</v>
      </c>
      <c r="O101" s="5">
        <f t="shared" si="13"/>
        <v>7859.670625000001</v>
      </c>
      <c r="Q101" s="16">
        <f t="shared" si="10"/>
        <v>14963.329375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48958.19</v>
      </c>
      <c r="G102" s="52">
        <v>0.5</v>
      </c>
      <c r="I102" s="20">
        <f t="shared" si="7"/>
        <v>24479.095</v>
      </c>
      <c r="K102" s="5">
        <f t="shared" si="8"/>
        <v>24479.095</v>
      </c>
      <c r="M102" s="14">
        <f t="shared" si="9"/>
        <v>0.33849999999999997</v>
      </c>
      <c r="O102" s="5">
        <f t="shared" si="13"/>
        <v>8286.1736575</v>
      </c>
      <c r="Q102" s="16">
        <f t="shared" si="10"/>
        <v>16192.921342500002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3935</v>
      </c>
      <c r="G103" s="52">
        <v>0.5</v>
      </c>
      <c r="I103" s="20">
        <f t="shared" si="7"/>
        <v>1967.5</v>
      </c>
      <c r="K103" s="5">
        <f t="shared" si="8"/>
        <v>1967.5</v>
      </c>
      <c r="M103" s="14">
        <f t="shared" si="9"/>
        <v>0.486</v>
      </c>
      <c r="O103" s="5">
        <f t="shared" si="13"/>
        <v>956.2049999999999</v>
      </c>
      <c r="Q103" s="16">
        <f t="shared" si="10"/>
        <v>1011.2950000000001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65039.43000000001</v>
      </c>
      <c r="G104" s="52">
        <v>0.5</v>
      </c>
      <c r="I104" s="20">
        <f t="shared" si="7"/>
        <v>32519.715000000004</v>
      </c>
      <c r="K104" s="5">
        <f t="shared" si="8"/>
        <v>32519.715000000004</v>
      </c>
      <c r="M104" s="14">
        <f t="shared" si="9"/>
        <v>0.663625</v>
      </c>
      <c r="O104" s="5">
        <f t="shared" si="13"/>
        <v>21580.895866875002</v>
      </c>
      <c r="Q104" s="16">
        <f t="shared" si="10"/>
        <v>10938.819133125002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12198.5</v>
      </c>
      <c r="G105" s="52">
        <v>0.5</v>
      </c>
      <c r="I105" s="20">
        <f t="shared" si="7"/>
        <v>6099.25</v>
      </c>
      <c r="K105" s="5">
        <f t="shared" si="8"/>
        <v>6099.25</v>
      </c>
      <c r="M105" s="14">
        <f t="shared" si="9"/>
        <v>0.31875</v>
      </c>
      <c r="O105" s="5">
        <f t="shared" si="13"/>
        <v>1944.1359375</v>
      </c>
      <c r="Q105" s="16">
        <f t="shared" si="10"/>
        <v>4155.1140625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41333.16</v>
      </c>
      <c r="G106" s="52">
        <v>0.5</v>
      </c>
      <c r="I106" s="20">
        <f t="shared" si="7"/>
        <v>20666.58</v>
      </c>
      <c r="K106" s="5">
        <f t="shared" si="8"/>
        <v>20666.58</v>
      </c>
      <c r="M106" s="14">
        <f t="shared" si="9"/>
        <v>0.31837499999999996</v>
      </c>
      <c r="O106" s="5">
        <f t="shared" si="13"/>
        <v>6579.7224074999995</v>
      </c>
      <c r="Q106" s="16">
        <f t="shared" si="10"/>
        <v>14086.857592500002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78405</v>
      </c>
      <c r="G107" s="52">
        <v>0.5</v>
      </c>
      <c r="I107" s="20">
        <f t="shared" si="7"/>
        <v>39202.5</v>
      </c>
      <c r="K107" s="5">
        <f t="shared" si="8"/>
        <v>39202.5</v>
      </c>
      <c r="M107" s="14">
        <f t="shared" si="9"/>
        <v>0.29112499999999997</v>
      </c>
      <c r="O107" s="5">
        <f t="shared" si="13"/>
        <v>11412.827812499998</v>
      </c>
      <c r="Q107" s="16">
        <f t="shared" si="10"/>
        <v>27789.6721875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120274.74</v>
      </c>
      <c r="G108" s="52">
        <v>0.5</v>
      </c>
      <c r="I108" s="20">
        <f t="shared" si="7"/>
        <v>60137.37</v>
      </c>
      <c r="K108" s="5">
        <f t="shared" si="8"/>
        <v>60137.37</v>
      </c>
      <c r="M108" s="14">
        <f t="shared" si="9"/>
        <v>0.3835</v>
      </c>
      <c r="O108" s="5">
        <f t="shared" si="13"/>
        <v>23062.681395000003</v>
      </c>
      <c r="Q108" s="16">
        <f t="shared" si="10"/>
        <v>37074.688605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81486.23999999999</v>
      </c>
      <c r="G109" s="52">
        <v>0.5</v>
      </c>
      <c r="I109" s="20">
        <f t="shared" si="7"/>
        <v>40743.119999999995</v>
      </c>
      <c r="K109" s="5">
        <f t="shared" si="8"/>
        <v>40743.119999999995</v>
      </c>
      <c r="M109" s="14">
        <f t="shared" si="9"/>
        <v>0.464375</v>
      </c>
      <c r="O109" s="5">
        <f t="shared" si="13"/>
        <v>18920.086349999998</v>
      </c>
      <c r="Q109" s="16">
        <f t="shared" si="10"/>
        <v>21823.033649999998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52">
        <v>0.5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14544.029999999999</v>
      </c>
      <c r="G111" s="52">
        <v>0.5</v>
      </c>
      <c r="I111" s="20">
        <f t="shared" si="7"/>
        <v>7272.014999999999</v>
      </c>
      <c r="K111" s="5">
        <f t="shared" si="8"/>
        <v>7272.014999999999</v>
      </c>
      <c r="M111" s="14">
        <f t="shared" si="9"/>
        <v>0.312</v>
      </c>
      <c r="O111" s="5">
        <f t="shared" si="13"/>
        <v>2268.86868</v>
      </c>
      <c r="Q111" s="16">
        <f t="shared" si="10"/>
        <v>5003.14632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11799.52</v>
      </c>
      <c r="G112" s="52">
        <v>0.5</v>
      </c>
      <c r="I112" s="20">
        <f t="shared" si="7"/>
        <v>5899.76</v>
      </c>
      <c r="K112" s="5">
        <f t="shared" si="8"/>
        <v>5899.76</v>
      </c>
      <c r="M112" s="14">
        <f t="shared" si="9"/>
        <v>0.277875</v>
      </c>
      <c r="O112" s="5">
        <f t="shared" si="13"/>
        <v>1639.39581</v>
      </c>
      <c r="Q112" s="16">
        <f t="shared" si="10"/>
        <v>4260.36419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531.74</v>
      </c>
      <c r="G113" s="52">
        <v>0.5</v>
      </c>
      <c r="I113" s="20">
        <f t="shared" si="7"/>
        <v>265.87</v>
      </c>
      <c r="K113" s="5">
        <f t="shared" si="8"/>
        <v>265.87</v>
      </c>
      <c r="M113" s="14">
        <f t="shared" si="9"/>
        <v>0.46375</v>
      </c>
      <c r="O113" s="5">
        <f t="shared" si="13"/>
        <v>123.2972125</v>
      </c>
      <c r="Q113" s="16">
        <f t="shared" si="10"/>
        <v>142.5727875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23014.09</v>
      </c>
      <c r="G114" s="52">
        <v>0.5</v>
      </c>
      <c r="I114" s="20">
        <f t="shared" si="7"/>
        <v>11507.045</v>
      </c>
      <c r="K114" s="5">
        <f t="shared" si="8"/>
        <v>11507.045</v>
      </c>
      <c r="M114" s="14">
        <f t="shared" si="9"/>
        <v>0.43012500000000004</v>
      </c>
      <c r="O114" s="5">
        <f t="shared" si="13"/>
        <v>4949.4677306250005</v>
      </c>
      <c r="Q114" s="16">
        <f t="shared" si="10"/>
        <v>6557.577269375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11018</v>
      </c>
      <c r="G115" s="52">
        <v>0.5</v>
      </c>
      <c r="I115" s="20">
        <f t="shared" si="7"/>
        <v>5509</v>
      </c>
      <c r="K115" s="5">
        <f t="shared" si="8"/>
        <v>5509</v>
      </c>
      <c r="M115" s="14">
        <f t="shared" si="9"/>
        <v>0.39325</v>
      </c>
      <c r="O115" s="5">
        <f t="shared" si="13"/>
        <v>2166.41425</v>
      </c>
      <c r="Q115" s="16">
        <f t="shared" si="10"/>
        <v>3342.58575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52">
        <v>0.5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78828.01</v>
      </c>
      <c r="G117" s="52">
        <v>0.5</v>
      </c>
      <c r="I117" s="20">
        <f t="shared" si="7"/>
        <v>39414.005</v>
      </c>
      <c r="K117" s="5">
        <f t="shared" si="8"/>
        <v>39414.005</v>
      </c>
      <c r="M117" s="14">
        <f t="shared" si="9"/>
        <v>0.47600000000000003</v>
      </c>
      <c r="O117" s="5">
        <f t="shared" si="13"/>
        <v>18761.06638</v>
      </c>
      <c r="Q117" s="16">
        <f t="shared" si="10"/>
        <v>20652.938619999997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69957.45</v>
      </c>
      <c r="G118" s="52">
        <v>0.5</v>
      </c>
      <c r="I118" s="20">
        <f t="shared" si="7"/>
        <v>34978.725</v>
      </c>
      <c r="K118" s="5">
        <f t="shared" si="8"/>
        <v>34978.725</v>
      </c>
      <c r="M118" s="14">
        <f t="shared" si="9"/>
        <v>0.333375</v>
      </c>
      <c r="O118" s="5">
        <f t="shared" si="13"/>
        <v>11661.032446874999</v>
      </c>
      <c r="Q118" s="16">
        <f t="shared" si="10"/>
        <v>23317.692553125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53311.59</v>
      </c>
      <c r="G119" s="52">
        <v>0.5</v>
      </c>
      <c r="I119" s="20">
        <f t="shared" si="7"/>
        <v>26655.795</v>
      </c>
      <c r="K119" s="5">
        <f t="shared" si="8"/>
        <v>26655.795</v>
      </c>
      <c r="M119" s="14">
        <f t="shared" si="9"/>
        <v>0.41275</v>
      </c>
      <c r="O119" s="5">
        <f t="shared" si="13"/>
        <v>11002.17938625</v>
      </c>
      <c r="Q119" s="16">
        <f t="shared" si="10"/>
        <v>15653.615613749998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162039.65</v>
      </c>
      <c r="G120" s="52">
        <v>0.5</v>
      </c>
      <c r="I120" s="20">
        <f t="shared" si="7"/>
        <v>81019.825</v>
      </c>
      <c r="K120" s="5">
        <f t="shared" si="8"/>
        <v>81019.825</v>
      </c>
      <c r="M120" s="14">
        <f t="shared" si="9"/>
        <v>0.342</v>
      </c>
      <c r="O120" s="5">
        <f t="shared" si="13"/>
        <v>27708.780150000002</v>
      </c>
      <c r="Q120" s="16">
        <f t="shared" si="10"/>
        <v>53311.04484999999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-125.00000000000364</v>
      </c>
      <c r="G121" s="52">
        <v>0.5</v>
      </c>
      <c r="I121" s="20">
        <f t="shared" si="7"/>
        <v>-62.50000000000182</v>
      </c>
      <c r="K121" s="5">
        <f t="shared" si="8"/>
        <v>-62.50000000000182</v>
      </c>
      <c r="M121" s="14">
        <f t="shared" si="9"/>
        <v>0.521</v>
      </c>
      <c r="O121" s="5">
        <f t="shared" si="13"/>
        <v>-32.56250000000095</v>
      </c>
      <c r="Q121" s="16">
        <f t="shared" si="10"/>
        <v>-29.937500000000867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23610</v>
      </c>
      <c r="G122" s="52">
        <v>0.5</v>
      </c>
      <c r="I122" s="20">
        <f t="shared" si="7"/>
        <v>11805</v>
      </c>
      <c r="K122" s="5">
        <f t="shared" si="8"/>
        <v>11805</v>
      </c>
      <c r="M122" s="14">
        <f t="shared" si="9"/>
        <v>0.534125</v>
      </c>
      <c r="O122" s="5">
        <f t="shared" si="13"/>
        <v>6305.345625</v>
      </c>
      <c r="Q122" s="16">
        <f t="shared" si="10"/>
        <v>5499.654375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2754.5</v>
      </c>
      <c r="G123" s="52">
        <v>0.5</v>
      </c>
      <c r="I123" s="20">
        <f t="shared" si="7"/>
        <v>1377.25</v>
      </c>
      <c r="K123" s="5">
        <f t="shared" si="8"/>
        <v>1377.25</v>
      </c>
      <c r="M123" s="14">
        <f t="shared" si="9"/>
        <v>0.415125</v>
      </c>
      <c r="O123" s="5">
        <f t="shared" si="13"/>
        <v>571.73090625</v>
      </c>
      <c r="Q123" s="16">
        <f t="shared" si="10"/>
        <v>805.51909375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12867.36</v>
      </c>
      <c r="G124" s="52">
        <v>0.5</v>
      </c>
      <c r="I124" s="20">
        <f t="shared" si="7"/>
        <v>6433.68</v>
      </c>
      <c r="K124" s="5">
        <f t="shared" si="8"/>
        <v>6433.68</v>
      </c>
      <c r="M124" s="14">
        <f t="shared" si="9"/>
        <v>0.34662499999999996</v>
      </c>
      <c r="O124" s="5">
        <f t="shared" si="13"/>
        <v>2230.07433</v>
      </c>
      <c r="Q124" s="16">
        <f t="shared" si="10"/>
        <v>4203.605670000001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134805.63999999998</v>
      </c>
      <c r="G125" s="52">
        <v>0.5</v>
      </c>
      <c r="I125" s="20">
        <f t="shared" si="7"/>
        <v>67402.81999999999</v>
      </c>
      <c r="K125" s="5">
        <f t="shared" si="8"/>
        <v>67402.81999999999</v>
      </c>
      <c r="M125" s="14">
        <f t="shared" si="9"/>
        <v>0.306875</v>
      </c>
      <c r="O125" s="5">
        <f t="shared" si="13"/>
        <v>20684.240387499998</v>
      </c>
      <c r="Q125" s="16">
        <f t="shared" si="10"/>
        <v>46718.57961249999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52">
        <v>0.5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82940.33999999998</v>
      </c>
      <c r="G127" s="52">
        <v>0.5</v>
      </c>
      <c r="I127" s="20">
        <f t="shared" si="7"/>
        <v>41470.16999999999</v>
      </c>
      <c r="K127" s="5">
        <f t="shared" si="8"/>
        <v>41470.16999999999</v>
      </c>
      <c r="M127" s="14">
        <f t="shared" si="9"/>
        <v>0.44187499999999996</v>
      </c>
      <c r="O127" s="5">
        <f t="shared" si="13"/>
        <v>18324.631368749993</v>
      </c>
      <c r="Q127" s="16">
        <f t="shared" si="10"/>
        <v>23145.538631249998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11018</v>
      </c>
      <c r="G128" s="52">
        <v>0.5</v>
      </c>
      <c r="I128" s="20">
        <f t="shared" si="7"/>
        <v>5509</v>
      </c>
      <c r="K128" s="5">
        <f t="shared" si="8"/>
        <v>5509</v>
      </c>
      <c r="M128" s="14">
        <f t="shared" si="9"/>
        <v>0.348375</v>
      </c>
      <c r="O128" s="5">
        <f t="shared" si="13"/>
        <v>1919.1978749999998</v>
      </c>
      <c r="Q128" s="16">
        <f t="shared" si="10"/>
        <v>3589.802125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34628</v>
      </c>
      <c r="G129" s="52">
        <v>0.5</v>
      </c>
      <c r="I129" s="20">
        <f t="shared" si="7"/>
        <v>17314</v>
      </c>
      <c r="K129" s="5">
        <f t="shared" si="8"/>
        <v>17314</v>
      </c>
      <c r="M129" s="14">
        <f t="shared" si="9"/>
        <v>0.325625</v>
      </c>
      <c r="O129" s="5">
        <f t="shared" si="13"/>
        <v>5637.87125</v>
      </c>
      <c r="Q129" s="16">
        <f t="shared" si="10"/>
        <v>11676.12875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-35570.56</v>
      </c>
      <c r="G130" s="52">
        <v>0.5</v>
      </c>
      <c r="I130" s="20">
        <f t="shared" si="7"/>
        <v>-17785.28</v>
      </c>
      <c r="K130" s="5">
        <f t="shared" si="8"/>
        <v>-17785.28</v>
      </c>
      <c r="M130" s="14">
        <f t="shared" si="9"/>
        <v>0.25437499999999996</v>
      </c>
      <c r="O130" s="5">
        <f t="shared" si="13"/>
        <v>-4524.130599999999</v>
      </c>
      <c r="Q130" s="16">
        <f t="shared" si="10"/>
        <v>-13261.1494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140924.1</v>
      </c>
      <c r="G131" s="52">
        <v>0.5</v>
      </c>
      <c r="I131" s="20">
        <f t="shared" si="7"/>
        <v>70462.05</v>
      </c>
      <c r="K131" s="5">
        <f t="shared" si="8"/>
        <v>70462.05</v>
      </c>
      <c r="M131" s="14">
        <f t="shared" si="9"/>
        <v>0.461375</v>
      </c>
      <c r="O131" s="5">
        <f t="shared" si="13"/>
        <v>32509.42831875</v>
      </c>
      <c r="Q131" s="16">
        <f t="shared" si="10"/>
        <v>37952.621681250006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204818.23</v>
      </c>
      <c r="G132" s="52">
        <v>0.5</v>
      </c>
      <c r="I132" s="20">
        <f t="shared" si="7"/>
        <v>102409.115</v>
      </c>
      <c r="K132" s="5">
        <f t="shared" si="8"/>
        <v>102409.115</v>
      </c>
      <c r="M132" s="14">
        <f t="shared" si="9"/>
        <v>0.38399999999999995</v>
      </c>
      <c r="O132" s="5">
        <f t="shared" si="13"/>
        <v>39325.100159999995</v>
      </c>
      <c r="Q132" s="16">
        <f t="shared" si="10"/>
        <v>63084.01484000001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0</v>
      </c>
      <c r="G133" s="52">
        <v>0.5</v>
      </c>
      <c r="I133" s="20">
        <f t="shared" si="7"/>
        <v>0</v>
      </c>
      <c r="K133" s="5">
        <f t="shared" si="8"/>
        <v>0</v>
      </c>
      <c r="M133" s="14">
        <f t="shared" si="9"/>
        <v>0.439125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17707.5</v>
      </c>
      <c r="G134" s="52">
        <v>0.5</v>
      </c>
      <c r="I134" s="20">
        <f t="shared" si="7"/>
        <v>8853.75</v>
      </c>
      <c r="K134" s="5">
        <f t="shared" si="8"/>
        <v>8853.75</v>
      </c>
      <c r="M134" s="14">
        <f t="shared" si="9"/>
        <v>0.337375</v>
      </c>
      <c r="O134" s="5">
        <f t="shared" si="13"/>
        <v>2987.0339062499997</v>
      </c>
      <c r="Q134" s="16">
        <f t="shared" si="10"/>
        <v>5866.71609375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26903.34</v>
      </c>
      <c r="G135" s="52">
        <v>0.5</v>
      </c>
      <c r="I135" s="20">
        <f t="shared" si="7"/>
        <v>13451.67</v>
      </c>
      <c r="K135" s="5">
        <f t="shared" si="8"/>
        <v>13451.67</v>
      </c>
      <c r="M135" s="14">
        <f t="shared" si="9"/>
        <v>0.304</v>
      </c>
      <c r="O135" s="5">
        <f t="shared" si="13"/>
        <v>4089.30768</v>
      </c>
      <c r="Q135" s="16">
        <f t="shared" si="10"/>
        <v>9362.36232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310770.71</v>
      </c>
      <c r="G136" s="52">
        <v>0.5</v>
      </c>
      <c r="I136" s="20">
        <f t="shared" si="7"/>
        <v>155385.355</v>
      </c>
      <c r="K136" s="5">
        <f>E136-I136</f>
        <v>155385.355</v>
      </c>
      <c r="M136" s="14">
        <f t="shared" si="9"/>
        <v>0.446125</v>
      </c>
      <c r="O136" s="5">
        <f>K136*M136</f>
        <v>69321.291499375</v>
      </c>
      <c r="Q136" s="16">
        <f>K136-O136</f>
        <v>86064.06350062501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4532.82</v>
      </c>
      <c r="G137" s="52">
        <v>0.5</v>
      </c>
      <c r="I137" s="20">
        <f t="shared" si="7"/>
        <v>2266.41</v>
      </c>
      <c r="K137" s="5">
        <f>E137-I137</f>
        <v>2266.41</v>
      </c>
      <c r="M137" s="14">
        <f t="shared" si="9"/>
        <v>0.480375</v>
      </c>
      <c r="O137" s="5">
        <f>K137*M137</f>
        <v>1088.7267037499998</v>
      </c>
      <c r="Q137" s="16">
        <f>K137-O137</f>
        <v>1177.68329625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1116.16</v>
      </c>
      <c r="G138" s="52">
        <v>0.5</v>
      </c>
      <c r="I138" s="20">
        <f>E138*G138</f>
        <v>558.08</v>
      </c>
      <c r="K138" s="5">
        <f>E138-I138</f>
        <v>558.08</v>
      </c>
      <c r="M138" s="14">
        <f>X138</f>
        <v>0.569125</v>
      </c>
      <c r="O138" s="5">
        <f>K138*M138</f>
        <v>317.61728</v>
      </c>
      <c r="Q138" s="16">
        <f>K138-O138</f>
        <v>240.46272000000005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0</v>
      </c>
      <c r="G139" s="52">
        <v>0.5</v>
      </c>
      <c r="I139" s="20">
        <f>E139*G139</f>
        <v>0</v>
      </c>
      <c r="K139" s="5">
        <f>E139-I139</f>
        <v>0</v>
      </c>
      <c r="M139" s="14">
        <f>X139</f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5083458.86</v>
      </c>
      <c r="G143" s="6"/>
      <c r="I143" s="18">
        <f>SUM(I9:I142)</f>
        <v>2541729.43</v>
      </c>
      <c r="K143" s="5">
        <f>SUM(K9:K142)</f>
        <v>2541729.43</v>
      </c>
      <c r="O143" s="5">
        <f>SUM(O9:O142)</f>
        <v>1100292.6309931243</v>
      </c>
      <c r="Q143" s="16">
        <f>K143-O143</f>
        <v>1441436.7990068758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D3">
      <selection activeCell="G9" sqref="G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322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21642.5</v>
      </c>
      <c r="G9" s="52">
        <v>0.5</v>
      </c>
      <c r="I9" s="20">
        <f>E9*G9</f>
        <v>10821.25</v>
      </c>
      <c r="K9" s="5">
        <f>E9-I9</f>
        <v>10821.25</v>
      </c>
      <c r="M9" s="14">
        <v>0.2915</v>
      </c>
      <c r="O9" s="5">
        <f>K9*M9</f>
        <v>3154.394375</v>
      </c>
      <c r="Q9" s="16">
        <f>K9-O9</f>
        <v>7666.855625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39238.079999999994</v>
      </c>
      <c r="G10" s="52">
        <v>0.5</v>
      </c>
      <c r="I10" s="20">
        <f aca="true" t="shared" si="0" ref="I10:I73">E10*G10</f>
        <v>19619.039999999997</v>
      </c>
      <c r="K10" s="5">
        <f aca="true" t="shared" si="1" ref="K10:K73">E10-I10</f>
        <v>19619.039999999997</v>
      </c>
      <c r="M10" s="14">
        <v>0.55925</v>
      </c>
      <c r="O10" s="5">
        <f>K10*M10</f>
        <v>10971.94812</v>
      </c>
      <c r="Q10" s="16">
        <f aca="true" t="shared" si="2" ref="Q10:Q73">K10-O10</f>
        <v>8647.091879999998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11805</v>
      </c>
      <c r="G11" s="52">
        <v>0.5</v>
      </c>
      <c r="I11" s="20">
        <f t="shared" si="0"/>
        <v>5902.5</v>
      </c>
      <c r="K11" s="5">
        <f t="shared" si="1"/>
        <v>5902.5</v>
      </c>
      <c r="M11" s="14">
        <v>0.2405</v>
      </c>
      <c r="O11" s="5">
        <f aca="true" t="shared" si="4" ref="O11:O74">K11*M11</f>
        <v>1419.55125</v>
      </c>
      <c r="Q11" s="16">
        <f t="shared" si="2"/>
        <v>4482.94875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13989.76</v>
      </c>
      <c r="G12" s="52">
        <v>0.5</v>
      </c>
      <c r="I12" s="20">
        <f t="shared" si="0"/>
        <v>6994.88</v>
      </c>
      <c r="K12" s="5">
        <f t="shared" si="1"/>
        <v>6994.88</v>
      </c>
      <c r="M12" s="14">
        <v>0.4085</v>
      </c>
      <c r="O12" s="5">
        <f t="shared" si="4"/>
        <v>2857.40848</v>
      </c>
      <c r="Q12" s="16">
        <f t="shared" si="2"/>
        <v>4137.47152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-13969.999999999998</v>
      </c>
      <c r="G13" s="52">
        <v>0.5</v>
      </c>
      <c r="I13" s="20">
        <f t="shared" si="0"/>
        <v>-6984.999999999999</v>
      </c>
      <c r="K13" s="5">
        <f t="shared" si="1"/>
        <v>-6984.999999999999</v>
      </c>
      <c r="M13" s="14">
        <v>0.34025</v>
      </c>
      <c r="O13" s="5">
        <f t="shared" si="4"/>
        <v>-2376.64625</v>
      </c>
      <c r="Q13" s="16">
        <f t="shared" si="2"/>
        <v>-4608.353749999999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26984.76</v>
      </c>
      <c r="G14" s="52">
        <v>0.5</v>
      </c>
      <c r="I14" s="20">
        <f t="shared" si="0"/>
        <v>13492.38</v>
      </c>
      <c r="K14" s="5">
        <f t="shared" si="1"/>
        <v>13492.38</v>
      </c>
      <c r="M14" s="14">
        <v>0.32987500000000003</v>
      </c>
      <c r="O14" s="5">
        <f t="shared" si="4"/>
        <v>4450.7988525</v>
      </c>
      <c r="Q14" s="16">
        <f t="shared" si="2"/>
        <v>9041.5811475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-1224.910000000001</v>
      </c>
      <c r="G15" s="52">
        <v>0.5</v>
      </c>
      <c r="I15" s="20">
        <f t="shared" si="0"/>
        <v>-612.4550000000005</v>
      </c>
      <c r="K15" s="5">
        <f t="shared" si="1"/>
        <v>-612.4550000000005</v>
      </c>
      <c r="M15" s="14">
        <v>0.57525</v>
      </c>
      <c r="O15" s="5">
        <f t="shared" si="4"/>
        <v>-352.3147387500003</v>
      </c>
      <c r="Q15" s="16">
        <f t="shared" si="2"/>
        <v>-260.1402612500002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34744.200000000004</v>
      </c>
      <c r="G16" s="52">
        <v>0.5</v>
      </c>
      <c r="I16" s="20">
        <f t="shared" si="0"/>
        <v>17372.100000000002</v>
      </c>
      <c r="K16" s="5">
        <f t="shared" si="1"/>
        <v>17372.100000000002</v>
      </c>
      <c r="M16" s="14">
        <v>0.41275</v>
      </c>
      <c r="O16" s="5">
        <f t="shared" si="4"/>
        <v>7170.334275000001</v>
      </c>
      <c r="Q16" s="16">
        <f t="shared" si="2"/>
        <v>10201.765725000001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52">
        <v>0.5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45050.09</v>
      </c>
      <c r="G18" s="52">
        <v>0.5</v>
      </c>
      <c r="I18" s="20">
        <f t="shared" si="0"/>
        <v>22525.045</v>
      </c>
      <c r="K18" s="5">
        <f t="shared" si="1"/>
        <v>22525.045</v>
      </c>
      <c r="M18" s="14">
        <v>0.42</v>
      </c>
      <c r="O18" s="5">
        <f t="shared" si="4"/>
        <v>9460.5189</v>
      </c>
      <c r="Q18" s="16">
        <f t="shared" si="2"/>
        <v>13064.5261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3289.8</v>
      </c>
      <c r="G19" s="52">
        <v>0.5</v>
      </c>
      <c r="I19" s="20">
        <f t="shared" si="0"/>
        <v>1644.9</v>
      </c>
      <c r="K19" s="5">
        <f t="shared" si="1"/>
        <v>1644.9</v>
      </c>
      <c r="M19" s="14">
        <v>0.263625</v>
      </c>
      <c r="O19" s="5">
        <f t="shared" si="4"/>
        <v>433.63676250000003</v>
      </c>
      <c r="Q19" s="16">
        <f t="shared" si="2"/>
        <v>1211.2632375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47613.5</v>
      </c>
      <c r="G20" s="52">
        <v>0.5</v>
      </c>
      <c r="I20" s="20">
        <f t="shared" si="0"/>
        <v>23806.75</v>
      </c>
      <c r="K20" s="5">
        <f t="shared" si="1"/>
        <v>23806.75</v>
      </c>
      <c r="M20" s="14">
        <v>0.45025000000000004</v>
      </c>
      <c r="O20" s="5">
        <f t="shared" si="4"/>
        <v>10718.989187500001</v>
      </c>
      <c r="Q20" s="16">
        <f t="shared" si="2"/>
        <v>13087.760812499999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2">
        <v>0.5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8322.3</v>
      </c>
      <c r="G22" s="52">
        <v>0.5</v>
      </c>
      <c r="I22" s="20">
        <f t="shared" si="0"/>
        <v>4161.15</v>
      </c>
      <c r="K22" s="5">
        <f t="shared" si="1"/>
        <v>4161.15</v>
      </c>
      <c r="M22" s="14">
        <v>0.39449999999999996</v>
      </c>
      <c r="O22" s="5">
        <f t="shared" si="4"/>
        <v>1641.5736749999996</v>
      </c>
      <c r="Q22" s="16">
        <f t="shared" si="2"/>
        <v>2519.576325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16191.599999999999</v>
      </c>
      <c r="G23" s="52">
        <v>0.5</v>
      </c>
      <c r="I23" s="20">
        <f t="shared" si="0"/>
        <v>8095.799999999999</v>
      </c>
      <c r="K23" s="5">
        <f t="shared" si="1"/>
        <v>8095.799999999999</v>
      </c>
      <c r="M23" s="14">
        <v>0.252875</v>
      </c>
      <c r="O23" s="5">
        <f t="shared" si="4"/>
        <v>2047.2254249999999</v>
      </c>
      <c r="Q23" s="16">
        <f t="shared" si="2"/>
        <v>6048.574575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35021.5</v>
      </c>
      <c r="G24" s="52">
        <v>0.5</v>
      </c>
      <c r="I24" s="20">
        <f t="shared" si="0"/>
        <v>17510.75</v>
      </c>
      <c r="K24" s="5">
        <f t="shared" si="1"/>
        <v>17510.75</v>
      </c>
      <c r="M24" s="14">
        <v>0.38837499999999997</v>
      </c>
      <c r="O24" s="5">
        <f t="shared" si="4"/>
        <v>6800.73753125</v>
      </c>
      <c r="Q24" s="16">
        <f t="shared" si="2"/>
        <v>10710.01246875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73599.64</v>
      </c>
      <c r="G25" s="52">
        <v>0.5</v>
      </c>
      <c r="I25" s="20">
        <f t="shared" si="0"/>
        <v>36799.82</v>
      </c>
      <c r="K25" s="5">
        <f t="shared" si="1"/>
        <v>36799.82</v>
      </c>
      <c r="M25" s="14">
        <v>0.4135</v>
      </c>
      <c r="O25" s="5">
        <f t="shared" si="4"/>
        <v>15216.725569999999</v>
      </c>
      <c r="Q25" s="16">
        <f t="shared" si="2"/>
        <v>21583.09443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25719.3</v>
      </c>
      <c r="G26" s="52">
        <v>0.5</v>
      </c>
      <c r="I26" s="20">
        <f t="shared" si="0"/>
        <v>12859.65</v>
      </c>
      <c r="K26" s="5">
        <f t="shared" si="1"/>
        <v>12859.65</v>
      </c>
      <c r="M26" s="14">
        <v>0.36375</v>
      </c>
      <c r="O26" s="5">
        <f t="shared" si="4"/>
        <v>4677.6976875</v>
      </c>
      <c r="Q26" s="16">
        <f t="shared" si="2"/>
        <v>8181.9523125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34234.5</v>
      </c>
      <c r="G27" s="52">
        <v>0.5</v>
      </c>
      <c r="I27" s="20">
        <f t="shared" si="0"/>
        <v>17117.25</v>
      </c>
      <c r="K27" s="5">
        <f t="shared" si="1"/>
        <v>17117.25</v>
      </c>
      <c r="M27" s="14">
        <v>0.391375</v>
      </c>
      <c r="O27" s="5">
        <f t="shared" si="4"/>
        <v>6699.2637187499995</v>
      </c>
      <c r="Q27" s="16">
        <f t="shared" si="2"/>
        <v>10417.98628125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11887</v>
      </c>
      <c r="G28" s="52">
        <v>0.5</v>
      </c>
      <c r="I28" s="20">
        <f t="shared" si="0"/>
        <v>5943.5</v>
      </c>
      <c r="K28" s="5">
        <f t="shared" si="1"/>
        <v>5943.5</v>
      </c>
      <c r="M28" s="14">
        <v>0.2755</v>
      </c>
      <c r="O28" s="5">
        <f t="shared" si="4"/>
        <v>1637.4342500000002</v>
      </c>
      <c r="Q28" s="16">
        <f t="shared" si="2"/>
        <v>4306.06575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32018.05</v>
      </c>
      <c r="G29" s="52">
        <v>0.5</v>
      </c>
      <c r="I29" s="20">
        <f t="shared" si="0"/>
        <v>16009.025</v>
      </c>
      <c r="K29" s="5">
        <f t="shared" si="1"/>
        <v>16009.025</v>
      </c>
      <c r="M29" s="14">
        <v>0.48162499999999997</v>
      </c>
      <c r="O29" s="5">
        <f t="shared" si="4"/>
        <v>7710.346665624999</v>
      </c>
      <c r="Q29" s="16">
        <f t="shared" si="2"/>
        <v>8298.678334375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52">
        <v>0.5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2">
        <v>0.5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105432.29999999999</v>
      </c>
      <c r="G32" s="52">
        <v>0.5</v>
      </c>
      <c r="I32" s="20">
        <f t="shared" si="0"/>
        <v>52716.149999999994</v>
      </c>
      <c r="K32" s="5">
        <f t="shared" si="1"/>
        <v>52716.149999999994</v>
      </c>
      <c r="M32" s="14">
        <v>0.470875</v>
      </c>
      <c r="O32" s="5">
        <f t="shared" si="4"/>
        <v>24822.717131249996</v>
      </c>
      <c r="Q32" s="16">
        <f t="shared" si="2"/>
        <v>27893.43286875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13449.9</v>
      </c>
      <c r="G33" s="52">
        <v>0.5</v>
      </c>
      <c r="I33" s="20">
        <f t="shared" si="0"/>
        <v>6724.95</v>
      </c>
      <c r="K33" s="5">
        <f t="shared" si="1"/>
        <v>6724.95</v>
      </c>
      <c r="M33" s="14">
        <v>0.38</v>
      </c>
      <c r="O33" s="5">
        <f t="shared" si="4"/>
        <v>2555.4809999999998</v>
      </c>
      <c r="Q33" s="16">
        <f t="shared" si="2"/>
        <v>4169.469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42125.08</v>
      </c>
      <c r="G34" s="52">
        <v>0.5</v>
      </c>
      <c r="I34" s="20">
        <f t="shared" si="0"/>
        <v>21062.54</v>
      </c>
      <c r="K34" s="5">
        <f t="shared" si="1"/>
        <v>21062.54</v>
      </c>
      <c r="M34" s="14">
        <v>0.38025000000000003</v>
      </c>
      <c r="O34" s="5">
        <f t="shared" si="4"/>
        <v>8009.030835000001</v>
      </c>
      <c r="Q34" s="16">
        <f t="shared" si="2"/>
        <v>13053.509165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22823</v>
      </c>
      <c r="G35" s="52">
        <v>0.5</v>
      </c>
      <c r="I35" s="20">
        <f t="shared" si="0"/>
        <v>11411.5</v>
      </c>
      <c r="K35" s="5">
        <f t="shared" si="1"/>
        <v>11411.5</v>
      </c>
      <c r="M35" s="14">
        <v>0.41974999999999996</v>
      </c>
      <c r="O35" s="5">
        <f t="shared" si="4"/>
        <v>4789.977124999999</v>
      </c>
      <c r="Q35" s="16">
        <f t="shared" si="2"/>
        <v>6621.522875000001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11018</v>
      </c>
      <c r="G36" s="52">
        <v>0.5</v>
      </c>
      <c r="I36" s="20">
        <f t="shared" si="0"/>
        <v>5509</v>
      </c>
      <c r="K36" s="5">
        <f t="shared" si="1"/>
        <v>5509</v>
      </c>
      <c r="M36" s="14">
        <v>0.48162499999999997</v>
      </c>
      <c r="O36" s="5">
        <f t="shared" si="4"/>
        <v>2653.272125</v>
      </c>
      <c r="Q36" s="16">
        <f t="shared" si="2"/>
        <v>2855.727875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282578.1</v>
      </c>
      <c r="G37" s="52">
        <v>0.5</v>
      </c>
      <c r="I37" s="20">
        <f t="shared" si="0"/>
        <v>141289.05</v>
      </c>
      <c r="K37" s="5">
        <f t="shared" si="1"/>
        <v>141289.05</v>
      </c>
      <c r="M37" s="14">
        <v>0.576375</v>
      </c>
      <c r="O37" s="5">
        <f t="shared" si="4"/>
        <v>81435.47619374999</v>
      </c>
      <c r="Q37" s="16">
        <f t="shared" si="2"/>
        <v>59853.57380625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68680.08</v>
      </c>
      <c r="G38" s="52">
        <v>0.5</v>
      </c>
      <c r="I38" s="20">
        <f t="shared" si="0"/>
        <v>34340.04</v>
      </c>
      <c r="K38" s="5">
        <f t="shared" si="1"/>
        <v>34340.04</v>
      </c>
      <c r="M38" s="14">
        <v>0.573</v>
      </c>
      <c r="O38" s="5">
        <f t="shared" si="4"/>
        <v>19676.84292</v>
      </c>
      <c r="Q38" s="16">
        <f t="shared" si="2"/>
        <v>14663.197080000002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2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7578.4800000000005</v>
      </c>
      <c r="G40" s="52">
        <v>0.5</v>
      </c>
      <c r="I40" s="20">
        <f t="shared" si="0"/>
        <v>3789.2400000000002</v>
      </c>
      <c r="K40" s="5">
        <f t="shared" si="1"/>
        <v>3789.2400000000002</v>
      </c>
      <c r="M40" s="14">
        <v>0.476375</v>
      </c>
      <c r="O40" s="5">
        <f t="shared" si="4"/>
        <v>1805.099205</v>
      </c>
      <c r="Q40" s="16">
        <f t="shared" si="2"/>
        <v>1984.1407950000003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79841.74</v>
      </c>
      <c r="G41" s="52">
        <v>0.5</v>
      </c>
      <c r="I41" s="20">
        <f t="shared" si="0"/>
        <v>39920.87</v>
      </c>
      <c r="K41" s="5">
        <f t="shared" si="1"/>
        <v>39920.87</v>
      </c>
      <c r="M41" s="14">
        <v>0.35375</v>
      </c>
      <c r="O41" s="5">
        <f t="shared" si="4"/>
        <v>14122.007762500001</v>
      </c>
      <c r="Q41" s="16">
        <f t="shared" si="2"/>
        <v>25798.8622375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27904.74</v>
      </c>
      <c r="G42" s="52">
        <v>0.5</v>
      </c>
      <c r="I42" s="20">
        <f t="shared" si="0"/>
        <v>13952.37</v>
      </c>
      <c r="K42" s="5">
        <f t="shared" si="1"/>
        <v>13952.37</v>
      </c>
      <c r="M42" s="14">
        <v>0.5435</v>
      </c>
      <c r="O42" s="5">
        <f t="shared" si="4"/>
        <v>7583.113095000001</v>
      </c>
      <c r="Q42" s="16">
        <f t="shared" si="2"/>
        <v>6369.256905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12058.619999999999</v>
      </c>
      <c r="G43" s="52">
        <v>0.5</v>
      </c>
      <c r="I43" s="20">
        <f t="shared" si="0"/>
        <v>6029.3099999999995</v>
      </c>
      <c r="K43" s="5">
        <f t="shared" si="1"/>
        <v>6029.3099999999995</v>
      </c>
      <c r="M43" s="14">
        <v>0.36225</v>
      </c>
      <c r="O43" s="5">
        <f t="shared" si="4"/>
        <v>2184.1175475</v>
      </c>
      <c r="Q43" s="16">
        <f t="shared" si="2"/>
        <v>3845.1924524999995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12461.44</v>
      </c>
      <c r="G44" s="52">
        <v>0.5</v>
      </c>
      <c r="I44" s="20">
        <f t="shared" si="0"/>
        <v>6230.72</v>
      </c>
      <c r="K44" s="5">
        <f t="shared" si="1"/>
        <v>6230.72</v>
      </c>
      <c r="M44" s="14">
        <v>0.46087500000000003</v>
      </c>
      <c r="O44" s="5">
        <f t="shared" si="4"/>
        <v>2871.5830800000003</v>
      </c>
      <c r="Q44" s="16">
        <f t="shared" si="2"/>
        <v>3359.13692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30529.8</v>
      </c>
      <c r="G45" s="52">
        <v>0.5</v>
      </c>
      <c r="I45" s="20">
        <f t="shared" si="0"/>
        <v>15264.9</v>
      </c>
      <c r="K45" s="5">
        <f t="shared" si="1"/>
        <v>15264.9</v>
      </c>
      <c r="M45" s="14">
        <v>0.6088749999999999</v>
      </c>
      <c r="O45" s="5">
        <f t="shared" si="4"/>
        <v>9294.415987499999</v>
      </c>
      <c r="Q45" s="16">
        <f t="shared" si="2"/>
        <v>5970.484012500001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25635.6</v>
      </c>
      <c r="G46" s="52">
        <v>0.5</v>
      </c>
      <c r="I46" s="20">
        <f t="shared" si="0"/>
        <v>12817.8</v>
      </c>
      <c r="K46" s="5">
        <f t="shared" si="1"/>
        <v>12817.8</v>
      </c>
      <c r="M46" s="14">
        <v>0.263625</v>
      </c>
      <c r="O46" s="5">
        <f t="shared" si="4"/>
        <v>3379.0925249999996</v>
      </c>
      <c r="Q46" s="16">
        <f t="shared" si="2"/>
        <v>9438.707475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2">
        <v>0.5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27704.16</v>
      </c>
      <c r="G48" s="52">
        <v>0.5</v>
      </c>
      <c r="I48" s="20">
        <f t="shared" si="0"/>
        <v>13852.08</v>
      </c>
      <c r="K48" s="5">
        <f t="shared" si="1"/>
        <v>13852.08</v>
      </c>
      <c r="M48" s="14">
        <v>0.28325</v>
      </c>
      <c r="O48" s="5">
        <f t="shared" si="4"/>
        <v>3923.60166</v>
      </c>
      <c r="Q48" s="16">
        <f t="shared" si="2"/>
        <v>9928.47834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59617.01</v>
      </c>
      <c r="G49" s="52">
        <v>0.5</v>
      </c>
      <c r="I49" s="20">
        <f t="shared" si="0"/>
        <v>29808.505</v>
      </c>
      <c r="K49" s="5">
        <f t="shared" si="1"/>
        <v>29808.505</v>
      </c>
      <c r="M49" s="14">
        <v>0.291875</v>
      </c>
      <c r="O49" s="5">
        <f t="shared" si="4"/>
        <v>8700.357396875</v>
      </c>
      <c r="Q49" s="16">
        <f t="shared" si="2"/>
        <v>21108.147603125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40059.600000000006</v>
      </c>
      <c r="G50" s="52">
        <v>0.5</v>
      </c>
      <c r="I50" s="20">
        <f t="shared" si="0"/>
        <v>20029.800000000003</v>
      </c>
      <c r="K50" s="5">
        <f t="shared" si="1"/>
        <v>20029.800000000003</v>
      </c>
      <c r="M50" s="14">
        <v>0.5555</v>
      </c>
      <c r="O50" s="5">
        <f t="shared" si="4"/>
        <v>11126.5539</v>
      </c>
      <c r="Q50" s="16">
        <f t="shared" si="2"/>
        <v>8903.246100000002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115437.3</v>
      </c>
      <c r="G51" s="52">
        <v>0.5</v>
      </c>
      <c r="I51" s="20">
        <f t="shared" si="0"/>
        <v>57718.65</v>
      </c>
      <c r="K51" s="5">
        <f t="shared" si="1"/>
        <v>57718.65</v>
      </c>
      <c r="M51" s="14">
        <v>0.469375</v>
      </c>
      <c r="O51" s="5">
        <f t="shared" si="4"/>
        <v>27091.69134375</v>
      </c>
      <c r="Q51" s="16">
        <f t="shared" si="2"/>
        <v>30626.95865625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21417.3</v>
      </c>
      <c r="G52" s="52">
        <v>0.5</v>
      </c>
      <c r="I52" s="20">
        <f t="shared" si="0"/>
        <v>10708.65</v>
      </c>
      <c r="K52" s="5">
        <f t="shared" si="1"/>
        <v>10708.65</v>
      </c>
      <c r="M52" s="14">
        <v>0.34825</v>
      </c>
      <c r="O52" s="5">
        <f t="shared" si="4"/>
        <v>3729.2873624999997</v>
      </c>
      <c r="Q52" s="16">
        <f t="shared" si="2"/>
        <v>6979.3626375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2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2">
        <v>0.5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11805</v>
      </c>
      <c r="G55" s="52">
        <v>0.5</v>
      </c>
      <c r="I55" s="20">
        <f t="shared" si="0"/>
        <v>5902.5</v>
      </c>
      <c r="K55" s="5">
        <f t="shared" si="1"/>
        <v>5902.5</v>
      </c>
      <c r="M55" s="14">
        <v>0.560375</v>
      </c>
      <c r="O55" s="5">
        <f t="shared" si="4"/>
        <v>3307.6134374999997</v>
      </c>
      <c r="Q55" s="16">
        <f t="shared" si="2"/>
        <v>2594.8865625000003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2">
        <v>0.5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79880.5</v>
      </c>
      <c r="G57" s="52">
        <v>0.5</v>
      </c>
      <c r="I57" s="20">
        <f t="shared" si="0"/>
        <v>39940.25</v>
      </c>
      <c r="K57" s="5">
        <f t="shared" si="1"/>
        <v>39940.25</v>
      </c>
      <c r="M57" s="14">
        <v>0.45337500000000003</v>
      </c>
      <c r="O57" s="5">
        <f t="shared" si="4"/>
        <v>18107.91084375</v>
      </c>
      <c r="Q57" s="16">
        <f t="shared" si="2"/>
        <v>21832.33915625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52">
        <v>0.5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39491.8</v>
      </c>
      <c r="G59" s="52">
        <v>0.5</v>
      </c>
      <c r="I59" s="20">
        <f t="shared" si="0"/>
        <v>19745.9</v>
      </c>
      <c r="K59" s="5">
        <f t="shared" si="1"/>
        <v>19745.9</v>
      </c>
      <c r="M59" s="14">
        <v>0.548875</v>
      </c>
      <c r="O59" s="5">
        <f t="shared" si="4"/>
        <v>10838.030862500002</v>
      </c>
      <c r="Q59" s="16">
        <f t="shared" si="2"/>
        <v>8907.8691375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2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30175.9</v>
      </c>
      <c r="G61" s="52">
        <v>0.5</v>
      </c>
      <c r="I61" s="20">
        <f t="shared" si="0"/>
        <v>15087.95</v>
      </c>
      <c r="K61" s="5">
        <f t="shared" si="1"/>
        <v>15087.95</v>
      </c>
      <c r="M61" s="17">
        <v>0.5955</v>
      </c>
      <c r="O61" s="5">
        <f t="shared" si="4"/>
        <v>8984.874225000001</v>
      </c>
      <c r="Q61" s="16">
        <f t="shared" si="2"/>
        <v>6103.075774999999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43633.94</v>
      </c>
      <c r="G62" s="52">
        <v>0.5</v>
      </c>
      <c r="I62" s="20">
        <f t="shared" si="0"/>
        <v>21816.97</v>
      </c>
      <c r="K62" s="5">
        <f t="shared" si="1"/>
        <v>21816.97</v>
      </c>
      <c r="M62" s="14">
        <v>0.550125</v>
      </c>
      <c r="O62" s="5">
        <f t="shared" si="4"/>
        <v>12002.06062125</v>
      </c>
      <c r="Q62" s="16">
        <f t="shared" si="2"/>
        <v>9814.90937875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18494.5</v>
      </c>
      <c r="G63" s="52">
        <v>0.5</v>
      </c>
      <c r="I63" s="20">
        <f t="shared" si="0"/>
        <v>9247.25</v>
      </c>
      <c r="K63" s="5">
        <f t="shared" si="1"/>
        <v>9247.25</v>
      </c>
      <c r="M63" s="14">
        <v>0.21225</v>
      </c>
      <c r="O63" s="5">
        <f t="shared" si="4"/>
        <v>1962.7288125</v>
      </c>
      <c r="Q63" s="16">
        <f t="shared" si="2"/>
        <v>7284.5211875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35898.82</v>
      </c>
      <c r="G64" s="52">
        <v>0.5</v>
      </c>
      <c r="I64" s="20">
        <f t="shared" si="0"/>
        <v>17949.41</v>
      </c>
      <c r="K64" s="5">
        <f t="shared" si="1"/>
        <v>17949.41</v>
      </c>
      <c r="M64" s="14">
        <v>0.419375</v>
      </c>
      <c r="O64" s="5">
        <f t="shared" si="4"/>
        <v>7527.53381875</v>
      </c>
      <c r="Q64" s="16">
        <f t="shared" si="2"/>
        <v>10421.87618125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52">
        <v>0.5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56773.66</v>
      </c>
      <c r="G66" s="52">
        <v>0.5</v>
      </c>
      <c r="I66" s="20">
        <f t="shared" si="0"/>
        <v>28386.83</v>
      </c>
      <c r="K66" s="5">
        <f t="shared" si="1"/>
        <v>28386.83</v>
      </c>
      <c r="M66" s="14">
        <v>0.28575</v>
      </c>
      <c r="O66" s="5">
        <f t="shared" si="4"/>
        <v>8111.5366725</v>
      </c>
      <c r="Q66" s="16">
        <f t="shared" si="2"/>
        <v>20275.293327500003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2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23610</v>
      </c>
      <c r="G68" s="52">
        <v>0.5</v>
      </c>
      <c r="I68" s="20">
        <f t="shared" si="0"/>
        <v>11805</v>
      </c>
      <c r="K68" s="5">
        <f t="shared" si="1"/>
        <v>11805</v>
      </c>
      <c r="M68" s="14">
        <v>0.35424999999999995</v>
      </c>
      <c r="O68" s="5">
        <f t="shared" si="4"/>
        <v>4181.921249999999</v>
      </c>
      <c r="Q68" s="16">
        <f t="shared" si="2"/>
        <v>7623.078750000001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11018</v>
      </c>
      <c r="G69" s="52">
        <v>0.5</v>
      </c>
      <c r="I69" s="20">
        <f t="shared" si="0"/>
        <v>5509</v>
      </c>
      <c r="K69" s="5">
        <f t="shared" si="1"/>
        <v>5509</v>
      </c>
      <c r="M69" s="14">
        <v>0.39149999999999996</v>
      </c>
      <c r="O69" s="5">
        <f t="shared" si="4"/>
        <v>2156.7735</v>
      </c>
      <c r="Q69" s="16">
        <f t="shared" si="2"/>
        <v>3352.2265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4386.6</v>
      </c>
      <c r="G70" s="52">
        <v>0.5</v>
      </c>
      <c r="I70" s="20">
        <f t="shared" si="0"/>
        <v>2193.3</v>
      </c>
      <c r="K70" s="5">
        <f t="shared" si="1"/>
        <v>2193.3</v>
      </c>
      <c r="M70" s="14">
        <v>0.541125</v>
      </c>
      <c r="O70" s="5">
        <f t="shared" si="4"/>
        <v>1186.8494625</v>
      </c>
      <c r="Q70" s="16">
        <f t="shared" si="2"/>
        <v>1006.4505375000001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5902.5</v>
      </c>
      <c r="G71" s="52">
        <v>0.5</v>
      </c>
      <c r="I71" s="20">
        <f t="shared" si="0"/>
        <v>2951.25</v>
      </c>
      <c r="K71" s="5">
        <f t="shared" si="1"/>
        <v>2951.25</v>
      </c>
      <c r="M71" s="14">
        <v>0.246375</v>
      </c>
      <c r="O71" s="5">
        <f t="shared" si="4"/>
        <v>727.1142187500001</v>
      </c>
      <c r="Q71" s="16">
        <f t="shared" si="2"/>
        <v>2224.13578125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2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19791.2</v>
      </c>
      <c r="G73" s="52">
        <v>0.5</v>
      </c>
      <c r="I73" s="20">
        <f t="shared" si="0"/>
        <v>9895.6</v>
      </c>
      <c r="K73" s="5">
        <f t="shared" si="1"/>
        <v>9895.6</v>
      </c>
      <c r="M73" s="14">
        <v>0.33575</v>
      </c>
      <c r="O73" s="5">
        <f t="shared" si="4"/>
        <v>3322.4477</v>
      </c>
      <c r="Q73" s="16">
        <f t="shared" si="2"/>
        <v>6573.1523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76455.2</v>
      </c>
      <c r="G74" s="52">
        <v>0.5</v>
      </c>
      <c r="I74" s="20">
        <f aca="true" t="shared" si="5" ref="I74:I137">E74*G74</f>
        <v>38227.6</v>
      </c>
      <c r="K74" s="5">
        <f aca="true" t="shared" si="6" ref="K74:K135">E74-I74</f>
        <v>38227.6</v>
      </c>
      <c r="M74" s="14">
        <v>0.510375</v>
      </c>
      <c r="O74" s="5">
        <f t="shared" si="4"/>
        <v>19510.41135</v>
      </c>
      <c r="Q74" s="16">
        <f aca="true" t="shared" si="7" ref="Q74:Q135">K74-O74</f>
        <v>18717.18865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14217.52</v>
      </c>
      <c r="G75" s="52">
        <v>0.5</v>
      </c>
      <c r="I75" s="20">
        <f t="shared" si="5"/>
        <v>7108.76</v>
      </c>
      <c r="K75" s="5">
        <f t="shared" si="6"/>
        <v>7108.76</v>
      </c>
      <c r="M75" s="14">
        <v>0.358125</v>
      </c>
      <c r="O75" s="5">
        <f aca="true" t="shared" si="9" ref="O75:O135">K75*M75</f>
        <v>2545.8246750000003</v>
      </c>
      <c r="Q75" s="16">
        <f t="shared" si="7"/>
        <v>4562.935325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2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16084.21</v>
      </c>
      <c r="G77" s="52">
        <v>0.5</v>
      </c>
      <c r="I77" s="20">
        <f t="shared" si="5"/>
        <v>8042.105</v>
      </c>
      <c r="K77" s="5">
        <f t="shared" si="6"/>
        <v>8042.105</v>
      </c>
      <c r="M77" s="14">
        <v>0.294375</v>
      </c>
      <c r="O77" s="5">
        <f t="shared" si="9"/>
        <v>2367.3946593749997</v>
      </c>
      <c r="Q77" s="16">
        <f t="shared" si="7"/>
        <v>5674.710340625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15404.6</v>
      </c>
      <c r="G78" s="52">
        <v>0.5</v>
      </c>
      <c r="I78" s="20">
        <f t="shared" si="5"/>
        <v>7702.3</v>
      </c>
      <c r="K78" s="5">
        <f t="shared" si="6"/>
        <v>7702.3</v>
      </c>
      <c r="M78" s="14">
        <v>0.54275</v>
      </c>
      <c r="O78" s="5">
        <f t="shared" si="9"/>
        <v>4180.423325</v>
      </c>
      <c r="Q78" s="16">
        <f t="shared" si="7"/>
        <v>3521.8766750000004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11805</v>
      </c>
      <c r="G79" s="52">
        <v>0.5</v>
      </c>
      <c r="I79" s="20">
        <f t="shared" si="5"/>
        <v>5902.5</v>
      </c>
      <c r="K79" s="5">
        <f t="shared" si="6"/>
        <v>5902.5</v>
      </c>
      <c r="M79" s="14">
        <v>0.279</v>
      </c>
      <c r="O79" s="5">
        <f t="shared" si="9"/>
        <v>1646.7975000000001</v>
      </c>
      <c r="Q79" s="16">
        <f t="shared" si="7"/>
        <v>4255.702499999999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16978.6</v>
      </c>
      <c r="G80" s="52">
        <v>0.5</v>
      </c>
      <c r="I80" s="20">
        <f t="shared" si="5"/>
        <v>8489.3</v>
      </c>
      <c r="K80" s="5">
        <f t="shared" si="6"/>
        <v>8489.3</v>
      </c>
      <c r="M80" s="14">
        <v>0.46449999999999997</v>
      </c>
      <c r="O80" s="5">
        <f t="shared" si="9"/>
        <v>3943.2798499999994</v>
      </c>
      <c r="Q80" s="16">
        <f t="shared" si="7"/>
        <v>4546.02015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288816.77</v>
      </c>
      <c r="G81" s="52">
        <v>0.5</v>
      </c>
      <c r="I81" s="20">
        <f t="shared" si="5"/>
        <v>144408.385</v>
      </c>
      <c r="K81" s="5">
        <f t="shared" si="6"/>
        <v>144408.385</v>
      </c>
      <c r="M81" s="14">
        <v>0.42674999999999996</v>
      </c>
      <c r="O81" s="5">
        <f t="shared" si="9"/>
        <v>61626.278298749996</v>
      </c>
      <c r="Q81" s="16">
        <f t="shared" si="7"/>
        <v>82782.10670125001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11176.9</v>
      </c>
      <c r="G82" s="52">
        <v>0.5</v>
      </c>
      <c r="I82" s="20">
        <f t="shared" si="5"/>
        <v>5588.45</v>
      </c>
      <c r="K82" s="5">
        <f t="shared" si="6"/>
        <v>5588.45</v>
      </c>
      <c r="M82" s="14">
        <v>0.365375</v>
      </c>
      <c r="O82" s="5">
        <f t="shared" si="9"/>
        <v>2041.87991875</v>
      </c>
      <c r="Q82" s="16">
        <f t="shared" si="7"/>
        <v>3546.57008125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16191.6</v>
      </c>
      <c r="G83" s="52">
        <v>0.5</v>
      </c>
      <c r="I83" s="20">
        <f t="shared" si="5"/>
        <v>8095.8</v>
      </c>
      <c r="K83" s="5">
        <f t="shared" si="6"/>
        <v>8095.8</v>
      </c>
      <c r="M83" s="14">
        <v>0.524875</v>
      </c>
      <c r="O83" s="5">
        <f t="shared" si="9"/>
        <v>4249.283025</v>
      </c>
      <c r="Q83" s="16">
        <f t="shared" si="7"/>
        <v>3846.5169750000005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14980.8</v>
      </c>
      <c r="G84" s="52">
        <v>0.5</v>
      </c>
      <c r="I84" s="20">
        <f t="shared" si="5"/>
        <v>7490.4</v>
      </c>
      <c r="K84" s="5">
        <f t="shared" si="6"/>
        <v>7490.4</v>
      </c>
      <c r="M84" s="14">
        <v>0.403375</v>
      </c>
      <c r="O84" s="5">
        <f t="shared" si="9"/>
        <v>3021.4401</v>
      </c>
      <c r="Q84" s="16">
        <f t="shared" si="7"/>
        <v>4468.9599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53006.8</v>
      </c>
      <c r="G85" s="52">
        <v>0.5</v>
      </c>
      <c r="I85" s="20">
        <f t="shared" si="5"/>
        <v>26503.4</v>
      </c>
      <c r="K85" s="5">
        <f t="shared" si="6"/>
        <v>26503.4</v>
      </c>
      <c r="M85" s="14">
        <v>0.549625</v>
      </c>
      <c r="O85" s="5">
        <f t="shared" si="9"/>
        <v>14566.931225000002</v>
      </c>
      <c r="Q85" s="16">
        <f t="shared" si="7"/>
        <v>11936.468775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80725.6</v>
      </c>
      <c r="G86" s="52">
        <v>0.5</v>
      </c>
      <c r="I86" s="20">
        <f t="shared" si="5"/>
        <v>40362.8</v>
      </c>
      <c r="K86" s="5">
        <f t="shared" si="6"/>
        <v>40362.8</v>
      </c>
      <c r="M86" s="14">
        <v>0.292</v>
      </c>
      <c r="O86" s="5">
        <f t="shared" si="9"/>
        <v>11785.9376</v>
      </c>
      <c r="Q86" s="16">
        <f t="shared" si="7"/>
        <v>28576.862400000005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24108.8</v>
      </c>
      <c r="G87" s="52">
        <v>0.5</v>
      </c>
      <c r="I87" s="20">
        <f t="shared" si="5"/>
        <v>12054.4</v>
      </c>
      <c r="K87" s="5">
        <f t="shared" si="6"/>
        <v>12054.4</v>
      </c>
      <c r="M87" s="14">
        <v>0.430625</v>
      </c>
      <c r="O87" s="5">
        <f t="shared" si="9"/>
        <v>5190.9259999999995</v>
      </c>
      <c r="Q87" s="16">
        <f t="shared" si="7"/>
        <v>6863.474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20616.48</v>
      </c>
      <c r="G88" s="52">
        <v>0.5</v>
      </c>
      <c r="I88" s="20">
        <f t="shared" si="5"/>
        <v>10308.24</v>
      </c>
      <c r="K88" s="5">
        <f t="shared" si="6"/>
        <v>10308.24</v>
      </c>
      <c r="M88" s="14">
        <v>0.23675000000000002</v>
      </c>
      <c r="O88" s="5">
        <f t="shared" si="9"/>
        <v>2440.47582</v>
      </c>
      <c r="Q88" s="16">
        <f t="shared" si="7"/>
        <v>7867.76418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52">
        <v>0.5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38258</v>
      </c>
      <c r="G90" s="52">
        <v>0.5</v>
      </c>
      <c r="I90" s="20">
        <f t="shared" si="5"/>
        <v>19129</v>
      </c>
      <c r="K90" s="5">
        <f t="shared" si="6"/>
        <v>19129</v>
      </c>
      <c r="M90" s="14">
        <v>0.43962500000000004</v>
      </c>
      <c r="O90" s="5">
        <f t="shared" si="9"/>
        <v>8409.586625000002</v>
      </c>
      <c r="Q90" s="16">
        <f t="shared" si="7"/>
        <v>10719.413374999998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-653</v>
      </c>
      <c r="G91" s="52">
        <v>0.5</v>
      </c>
      <c r="I91" s="20">
        <f t="shared" si="5"/>
        <v>-326.5</v>
      </c>
      <c r="K91" s="5">
        <f t="shared" si="6"/>
        <v>-326.5</v>
      </c>
      <c r="M91" s="14">
        <v>0.29212499999999997</v>
      </c>
      <c r="O91" s="5">
        <f t="shared" si="9"/>
        <v>-95.3788125</v>
      </c>
      <c r="Q91" s="16">
        <f t="shared" si="7"/>
        <v>-231.12118750000002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18665.4</v>
      </c>
      <c r="G92" s="52">
        <v>0.5</v>
      </c>
      <c r="I92" s="20">
        <f t="shared" si="5"/>
        <v>9332.7</v>
      </c>
      <c r="K92" s="5">
        <f t="shared" si="6"/>
        <v>9332.7</v>
      </c>
      <c r="M92" s="14">
        <v>0.40375</v>
      </c>
      <c r="O92" s="5">
        <f t="shared" si="9"/>
        <v>3768.0776250000004</v>
      </c>
      <c r="Q92" s="16">
        <f t="shared" si="7"/>
        <v>5564.622375000001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146683.44999999998</v>
      </c>
      <c r="G93" s="52">
        <v>0.5</v>
      </c>
      <c r="I93" s="20">
        <f t="shared" si="5"/>
        <v>73341.72499999999</v>
      </c>
      <c r="K93" s="5">
        <f t="shared" si="6"/>
        <v>73341.72499999999</v>
      </c>
      <c r="M93" s="14">
        <v>0.5735</v>
      </c>
      <c r="O93" s="5">
        <f t="shared" si="9"/>
        <v>42061.4792875</v>
      </c>
      <c r="Q93" s="16">
        <f t="shared" si="7"/>
        <v>31280.245712499993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54001.32</v>
      </c>
      <c r="G94" s="52">
        <v>0.5</v>
      </c>
      <c r="I94" s="20">
        <f t="shared" si="5"/>
        <v>27000.66</v>
      </c>
      <c r="K94" s="5">
        <f t="shared" si="6"/>
        <v>27000.66</v>
      </c>
      <c r="M94" s="14">
        <v>0.554875</v>
      </c>
      <c r="O94" s="5">
        <f t="shared" si="9"/>
        <v>14981.9912175</v>
      </c>
      <c r="Q94" s="16">
        <f t="shared" si="7"/>
        <v>12018.668782499999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1180.5</v>
      </c>
      <c r="G95" s="52">
        <v>0.5</v>
      </c>
      <c r="I95" s="20">
        <f t="shared" si="5"/>
        <v>590.25</v>
      </c>
      <c r="K95" s="5">
        <f t="shared" si="6"/>
        <v>590.25</v>
      </c>
      <c r="M95" s="14">
        <v>0.49737499999999996</v>
      </c>
      <c r="O95" s="5">
        <f t="shared" si="9"/>
        <v>293.57559375</v>
      </c>
      <c r="Q95" s="16">
        <f t="shared" si="7"/>
        <v>296.67440625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3070.48</v>
      </c>
      <c r="G96" s="52">
        <v>0.5</v>
      </c>
      <c r="I96" s="20">
        <f t="shared" si="5"/>
        <v>1535.24</v>
      </c>
      <c r="K96" s="5">
        <f t="shared" si="6"/>
        <v>1535.24</v>
      </c>
      <c r="M96" s="14">
        <v>0.298375</v>
      </c>
      <c r="O96" s="5">
        <f t="shared" si="9"/>
        <v>458.07723500000003</v>
      </c>
      <c r="Q96" s="16">
        <f t="shared" si="7"/>
        <v>1077.162765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2">
        <v>0.5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36595.5</v>
      </c>
      <c r="G98" s="52">
        <v>0.5</v>
      </c>
      <c r="I98" s="20">
        <f t="shared" si="5"/>
        <v>18297.75</v>
      </c>
      <c r="K98" s="5">
        <f t="shared" si="6"/>
        <v>18297.75</v>
      </c>
      <c r="M98" s="14">
        <v>0.48162499999999997</v>
      </c>
      <c r="O98" s="5">
        <f t="shared" si="9"/>
        <v>8812.65384375</v>
      </c>
      <c r="Q98" s="16">
        <f t="shared" si="7"/>
        <v>9485.09615625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14814.099999999999</v>
      </c>
      <c r="G99" s="52">
        <v>0.5</v>
      </c>
      <c r="I99" s="20">
        <f t="shared" si="5"/>
        <v>7407.049999999999</v>
      </c>
      <c r="K99" s="5">
        <f t="shared" si="6"/>
        <v>7407.049999999999</v>
      </c>
      <c r="M99" s="14">
        <v>0.345</v>
      </c>
      <c r="O99" s="5">
        <f t="shared" si="9"/>
        <v>2555.4322499999994</v>
      </c>
      <c r="Q99" s="16">
        <f t="shared" si="7"/>
        <v>4851.617749999999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30357.6</v>
      </c>
      <c r="G100" s="52">
        <v>0.5</v>
      </c>
      <c r="I100" s="20">
        <f t="shared" si="5"/>
        <v>15178.8</v>
      </c>
      <c r="K100" s="5">
        <f t="shared" si="6"/>
        <v>15178.8</v>
      </c>
      <c r="M100" s="14">
        <v>0.378125</v>
      </c>
      <c r="O100" s="5">
        <f t="shared" si="9"/>
        <v>5739.483749999999</v>
      </c>
      <c r="Q100" s="16">
        <f t="shared" si="7"/>
        <v>9439.31625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28725.5</v>
      </c>
      <c r="G101" s="52">
        <v>0.5</v>
      </c>
      <c r="I101" s="20">
        <f t="shared" si="5"/>
        <v>14362.75</v>
      </c>
      <c r="K101" s="5">
        <f t="shared" si="6"/>
        <v>14362.75</v>
      </c>
      <c r="M101" s="14">
        <v>0.344375</v>
      </c>
      <c r="O101" s="5">
        <f t="shared" si="9"/>
        <v>4946.17203125</v>
      </c>
      <c r="Q101" s="16">
        <f t="shared" si="7"/>
        <v>9416.57796875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57899.84000000001</v>
      </c>
      <c r="G102" s="52">
        <v>0.5</v>
      </c>
      <c r="I102" s="20">
        <f t="shared" si="5"/>
        <v>28949.920000000006</v>
      </c>
      <c r="K102" s="5">
        <f t="shared" si="6"/>
        <v>28949.920000000006</v>
      </c>
      <c r="M102" s="14">
        <v>0.33849999999999997</v>
      </c>
      <c r="O102" s="5">
        <f t="shared" si="9"/>
        <v>9799.54792</v>
      </c>
      <c r="Q102" s="16">
        <f t="shared" si="7"/>
        <v>19150.372080000005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11805</v>
      </c>
      <c r="G103" s="52">
        <v>0.5</v>
      </c>
      <c r="I103" s="20">
        <f t="shared" si="5"/>
        <v>5902.5</v>
      </c>
      <c r="K103" s="5">
        <f t="shared" si="6"/>
        <v>5902.5</v>
      </c>
      <c r="M103" s="14">
        <v>0.486</v>
      </c>
      <c r="O103" s="5">
        <f t="shared" si="9"/>
        <v>2868.615</v>
      </c>
      <c r="Q103" s="16">
        <f t="shared" si="7"/>
        <v>3033.885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25592.879999999997</v>
      </c>
      <c r="G104" s="52">
        <v>0.5</v>
      </c>
      <c r="I104" s="20">
        <f t="shared" si="5"/>
        <v>12796.439999999999</v>
      </c>
      <c r="K104" s="5">
        <f t="shared" si="6"/>
        <v>12796.439999999999</v>
      </c>
      <c r="M104" s="14">
        <v>0.663625</v>
      </c>
      <c r="O104" s="5">
        <f t="shared" si="9"/>
        <v>8492.037494999999</v>
      </c>
      <c r="Q104" s="16">
        <f t="shared" si="7"/>
        <v>4304.402505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11805</v>
      </c>
      <c r="G105" s="52">
        <v>0.5</v>
      </c>
      <c r="I105" s="20">
        <f t="shared" si="5"/>
        <v>5902.5</v>
      </c>
      <c r="K105" s="5">
        <f t="shared" si="6"/>
        <v>5902.5</v>
      </c>
      <c r="M105" s="14">
        <v>0.31875</v>
      </c>
      <c r="O105" s="5">
        <f t="shared" si="9"/>
        <v>1881.4218749999998</v>
      </c>
      <c r="Q105" s="16">
        <f t="shared" si="7"/>
        <v>4021.078125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24143.78</v>
      </c>
      <c r="G106" s="52">
        <v>0.5</v>
      </c>
      <c r="I106" s="20">
        <f t="shared" si="5"/>
        <v>12071.89</v>
      </c>
      <c r="K106" s="5">
        <f t="shared" si="6"/>
        <v>12071.89</v>
      </c>
      <c r="M106" s="14">
        <v>0.31837499999999996</v>
      </c>
      <c r="O106" s="5">
        <f t="shared" si="9"/>
        <v>3843.3879787499995</v>
      </c>
      <c r="Q106" s="16">
        <f t="shared" si="7"/>
        <v>8228.50202125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11805</v>
      </c>
      <c r="G107" s="52">
        <v>0.5</v>
      </c>
      <c r="I107" s="20">
        <f t="shared" si="5"/>
        <v>5902.5</v>
      </c>
      <c r="K107" s="5">
        <f t="shared" si="6"/>
        <v>5902.5</v>
      </c>
      <c r="M107" s="14">
        <v>0.29112499999999997</v>
      </c>
      <c r="O107" s="5">
        <f t="shared" si="9"/>
        <v>1718.3653124999998</v>
      </c>
      <c r="Q107" s="16">
        <f t="shared" si="7"/>
        <v>4184.1346875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128751.06</v>
      </c>
      <c r="G108" s="52">
        <v>0.5</v>
      </c>
      <c r="I108" s="20">
        <f t="shared" si="5"/>
        <v>64375.53</v>
      </c>
      <c r="K108" s="5">
        <f t="shared" si="6"/>
        <v>64375.53</v>
      </c>
      <c r="M108" s="14">
        <v>0.3835</v>
      </c>
      <c r="O108" s="5">
        <f t="shared" si="9"/>
        <v>24688.015755</v>
      </c>
      <c r="Q108" s="16">
        <f t="shared" si="7"/>
        <v>39687.514245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33957.2</v>
      </c>
      <c r="G109" s="52">
        <v>0.5</v>
      </c>
      <c r="I109" s="20">
        <f t="shared" si="5"/>
        <v>16978.6</v>
      </c>
      <c r="K109" s="5">
        <f t="shared" si="6"/>
        <v>16978.6</v>
      </c>
      <c r="M109" s="14">
        <v>0.464375</v>
      </c>
      <c r="O109" s="5">
        <f t="shared" si="9"/>
        <v>7884.437374999999</v>
      </c>
      <c r="Q109" s="16">
        <f t="shared" si="7"/>
        <v>9094.162625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2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2">
        <v>0.5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22879.399999999998</v>
      </c>
      <c r="G112" s="52">
        <v>0.5</v>
      </c>
      <c r="I112" s="20">
        <f t="shared" si="5"/>
        <v>11439.699999999999</v>
      </c>
      <c r="K112" s="5">
        <f t="shared" si="6"/>
        <v>11439.699999999999</v>
      </c>
      <c r="M112" s="14">
        <v>0.277875</v>
      </c>
      <c r="O112" s="5">
        <f t="shared" si="9"/>
        <v>3178.8066374999994</v>
      </c>
      <c r="Q112" s="16">
        <f t="shared" si="7"/>
        <v>8260.893362499999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1450.2</v>
      </c>
      <c r="G113" s="52">
        <v>0.5</v>
      </c>
      <c r="I113" s="20">
        <f t="shared" si="5"/>
        <v>725.1</v>
      </c>
      <c r="K113" s="5">
        <f t="shared" si="6"/>
        <v>725.1</v>
      </c>
      <c r="M113" s="14">
        <v>0.46375</v>
      </c>
      <c r="O113" s="5">
        <f t="shared" si="9"/>
        <v>336.265125</v>
      </c>
      <c r="Q113" s="16">
        <f t="shared" si="7"/>
        <v>388.834875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-1886.2700000000004</v>
      </c>
      <c r="G114" s="52">
        <v>0.5</v>
      </c>
      <c r="I114" s="20">
        <f t="shared" si="5"/>
        <v>-943.1350000000002</v>
      </c>
      <c r="K114" s="5">
        <f t="shared" si="6"/>
        <v>-943.1350000000002</v>
      </c>
      <c r="M114" s="14">
        <v>0.43012500000000004</v>
      </c>
      <c r="O114" s="5">
        <f t="shared" si="9"/>
        <v>-405.6659418750001</v>
      </c>
      <c r="Q114" s="16">
        <f t="shared" si="7"/>
        <v>-537.4690581250002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548.3</v>
      </c>
      <c r="G115" s="52">
        <v>0.5</v>
      </c>
      <c r="I115" s="20">
        <f t="shared" si="5"/>
        <v>274.15</v>
      </c>
      <c r="K115" s="5">
        <f t="shared" si="6"/>
        <v>274.15</v>
      </c>
      <c r="M115" s="14">
        <v>0.39325</v>
      </c>
      <c r="O115" s="5">
        <f t="shared" si="9"/>
        <v>107.80948749999999</v>
      </c>
      <c r="Q115" s="16">
        <f t="shared" si="7"/>
        <v>166.3405125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2">
        <v>0.5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39363.79</v>
      </c>
      <c r="G117" s="52">
        <v>0.5</v>
      </c>
      <c r="I117" s="20">
        <f t="shared" si="5"/>
        <v>19681.895</v>
      </c>
      <c r="K117" s="5">
        <f t="shared" si="6"/>
        <v>19681.895</v>
      </c>
      <c r="M117" s="14">
        <v>0.47600000000000003</v>
      </c>
      <c r="O117" s="5">
        <f t="shared" si="9"/>
        <v>9368.582020000002</v>
      </c>
      <c r="Q117" s="16">
        <f t="shared" si="7"/>
        <v>10313.312979999999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58988.479999999996</v>
      </c>
      <c r="G118" s="52">
        <v>0.5</v>
      </c>
      <c r="I118" s="20">
        <f t="shared" si="5"/>
        <v>29494.239999999998</v>
      </c>
      <c r="K118" s="5">
        <f t="shared" si="6"/>
        <v>29494.239999999998</v>
      </c>
      <c r="M118" s="14">
        <v>0.333375</v>
      </c>
      <c r="O118" s="5">
        <f t="shared" si="9"/>
        <v>9832.642259999999</v>
      </c>
      <c r="Q118" s="16">
        <f t="shared" si="7"/>
        <v>19661.597739999997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2">
        <v>0.5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51761.89</v>
      </c>
      <c r="G120" s="52">
        <v>0.5</v>
      </c>
      <c r="I120" s="20">
        <f t="shared" si="5"/>
        <v>25880.945</v>
      </c>
      <c r="K120" s="5">
        <f t="shared" si="6"/>
        <v>25880.945</v>
      </c>
      <c r="M120" s="14">
        <v>0.342</v>
      </c>
      <c r="O120" s="5">
        <f t="shared" si="9"/>
        <v>8851.28319</v>
      </c>
      <c r="Q120" s="16">
        <f t="shared" si="7"/>
        <v>17029.661809999998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25971</v>
      </c>
      <c r="G121" s="52">
        <v>0.5</v>
      </c>
      <c r="I121" s="20">
        <f t="shared" si="5"/>
        <v>12985.5</v>
      </c>
      <c r="K121" s="5">
        <f t="shared" si="6"/>
        <v>12985.5</v>
      </c>
      <c r="M121" s="14">
        <v>0.521</v>
      </c>
      <c r="O121" s="5">
        <f t="shared" si="9"/>
        <v>6765.4455</v>
      </c>
      <c r="Q121" s="16">
        <f t="shared" si="7"/>
        <v>6220.0545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11805</v>
      </c>
      <c r="G122" s="52">
        <v>0.5</v>
      </c>
      <c r="I122" s="20">
        <f t="shared" si="5"/>
        <v>5902.5</v>
      </c>
      <c r="K122" s="5">
        <f t="shared" si="6"/>
        <v>5902.5</v>
      </c>
      <c r="M122" s="14">
        <v>0.534125</v>
      </c>
      <c r="O122" s="5">
        <f t="shared" si="9"/>
        <v>3152.6728125</v>
      </c>
      <c r="Q122" s="16">
        <f t="shared" si="7"/>
        <v>2749.8271875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2">
        <v>0.5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28347.14</v>
      </c>
      <c r="G124" s="52">
        <v>0.5</v>
      </c>
      <c r="I124" s="20">
        <f t="shared" si="5"/>
        <v>14173.57</v>
      </c>
      <c r="K124" s="5">
        <f t="shared" si="6"/>
        <v>14173.57</v>
      </c>
      <c r="M124" s="14">
        <v>0.34662499999999996</v>
      </c>
      <c r="O124" s="5">
        <f t="shared" si="9"/>
        <v>4912.91370125</v>
      </c>
      <c r="Q124" s="16">
        <f t="shared" si="7"/>
        <v>9260.65629875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113910.84</v>
      </c>
      <c r="G125" s="52">
        <v>0.5</v>
      </c>
      <c r="I125" s="20">
        <f t="shared" si="5"/>
        <v>56955.42</v>
      </c>
      <c r="K125" s="5">
        <f t="shared" si="6"/>
        <v>56955.42</v>
      </c>
      <c r="M125" s="14">
        <v>0.306875</v>
      </c>
      <c r="O125" s="5">
        <f t="shared" si="9"/>
        <v>17478.1945125</v>
      </c>
      <c r="Q125" s="16">
        <f t="shared" si="7"/>
        <v>39477.2254875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D126" s="22"/>
      <c r="E126" s="20">
        <v>0</v>
      </c>
      <c r="G126" s="52">
        <v>0.5</v>
      </c>
      <c r="H126" s="22"/>
      <c r="I126" s="23">
        <f t="shared" si="5"/>
        <v>0</v>
      </c>
      <c r="J126" s="22"/>
      <c r="K126" s="24">
        <f t="shared" si="6"/>
        <v>0</v>
      </c>
      <c r="L126" s="22"/>
      <c r="M126" s="14">
        <v>0.40675000000000006</v>
      </c>
      <c r="N126" s="22"/>
      <c r="O126" s="24">
        <f t="shared" si="9"/>
        <v>0</v>
      </c>
      <c r="P126" s="22"/>
      <c r="Q126" s="25">
        <f t="shared" si="7"/>
        <v>0</v>
      </c>
      <c r="R126" s="22"/>
      <c r="S126" s="16">
        <f t="shared" si="8"/>
        <v>0</v>
      </c>
    </row>
    <row r="127" spans="1:19" ht="11.25">
      <c r="A127" s="4" t="s">
        <v>122</v>
      </c>
      <c r="C127" s="3" t="s">
        <v>251</v>
      </c>
      <c r="D127" s="22"/>
      <c r="E127" s="20">
        <v>70705.64</v>
      </c>
      <c r="G127" s="52">
        <v>0.5</v>
      </c>
      <c r="H127" s="22"/>
      <c r="I127" s="20">
        <f t="shared" si="5"/>
        <v>35352.82</v>
      </c>
      <c r="K127" s="5">
        <f t="shared" si="6"/>
        <v>35352.82</v>
      </c>
      <c r="M127" s="14">
        <v>0.441875</v>
      </c>
      <c r="O127" s="5">
        <f t="shared" si="9"/>
        <v>15621.5273375</v>
      </c>
      <c r="Q127" s="16">
        <f t="shared" si="7"/>
        <v>19731.2926625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D128" s="22"/>
      <c r="E128" s="20">
        <v>0</v>
      </c>
      <c r="G128" s="52">
        <v>0.5</v>
      </c>
      <c r="H128" s="22"/>
      <c r="I128" s="23">
        <f t="shared" si="5"/>
        <v>0</v>
      </c>
      <c r="J128" s="22"/>
      <c r="K128" s="24">
        <f t="shared" si="6"/>
        <v>0</v>
      </c>
      <c r="L128" s="22"/>
      <c r="M128" s="14">
        <v>0.348375</v>
      </c>
      <c r="N128" s="22"/>
      <c r="O128" s="24">
        <f t="shared" si="9"/>
        <v>0</v>
      </c>
      <c r="P128" s="22"/>
      <c r="Q128" s="25">
        <f t="shared" si="7"/>
        <v>0</v>
      </c>
      <c r="R128" s="22"/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22429.5</v>
      </c>
      <c r="G129" s="52">
        <v>0.5</v>
      </c>
      <c r="I129" s="20">
        <f t="shared" si="5"/>
        <v>11214.75</v>
      </c>
      <c r="K129" s="5">
        <f t="shared" si="6"/>
        <v>11214.75</v>
      </c>
      <c r="M129" s="14">
        <v>0.325625</v>
      </c>
      <c r="O129" s="5">
        <f t="shared" si="9"/>
        <v>3651.8029687499998</v>
      </c>
      <c r="Q129" s="16">
        <f t="shared" si="7"/>
        <v>7562.94703125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19675</v>
      </c>
      <c r="G130" s="52">
        <v>0.5</v>
      </c>
      <c r="I130" s="20">
        <f t="shared" si="5"/>
        <v>9837.5</v>
      </c>
      <c r="K130" s="5">
        <f t="shared" si="6"/>
        <v>9837.5</v>
      </c>
      <c r="M130" s="14">
        <v>0.254375</v>
      </c>
      <c r="O130" s="5">
        <f t="shared" si="9"/>
        <v>2502.4140625</v>
      </c>
      <c r="Q130" s="16">
        <f t="shared" si="7"/>
        <v>7335.0859375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125737.43</v>
      </c>
      <c r="G131" s="52">
        <v>0.5</v>
      </c>
      <c r="I131" s="20">
        <f t="shared" si="5"/>
        <v>62868.715</v>
      </c>
      <c r="K131" s="5">
        <f t="shared" si="6"/>
        <v>62868.715</v>
      </c>
      <c r="M131" s="14">
        <v>0.461375</v>
      </c>
      <c r="O131" s="5">
        <f t="shared" si="9"/>
        <v>29006.053383124996</v>
      </c>
      <c r="Q131" s="16">
        <f t="shared" si="7"/>
        <v>33862.661616875004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270007.94999999995</v>
      </c>
      <c r="G132" s="52">
        <v>0.5</v>
      </c>
      <c r="I132" s="20">
        <f t="shared" si="5"/>
        <v>135003.97499999998</v>
      </c>
      <c r="K132" s="5">
        <f t="shared" si="6"/>
        <v>135003.97499999998</v>
      </c>
      <c r="M132" s="14">
        <v>0.38399999999999995</v>
      </c>
      <c r="O132" s="5">
        <f t="shared" si="9"/>
        <v>51841.52639999999</v>
      </c>
      <c r="Q132" s="16">
        <f t="shared" si="7"/>
        <v>83162.44859999999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9444</v>
      </c>
      <c r="G133" s="52">
        <v>0.5</v>
      </c>
      <c r="I133" s="20">
        <f t="shared" si="5"/>
        <v>4722</v>
      </c>
      <c r="K133" s="5">
        <f t="shared" si="6"/>
        <v>4722</v>
      </c>
      <c r="M133" s="14">
        <v>0.439125</v>
      </c>
      <c r="O133" s="5">
        <f t="shared" si="9"/>
        <v>2073.54825</v>
      </c>
      <c r="Q133" s="16">
        <f t="shared" si="7"/>
        <v>2648.45175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12198.5</v>
      </c>
      <c r="G134" s="52">
        <v>0.5</v>
      </c>
      <c r="I134" s="20">
        <f t="shared" si="5"/>
        <v>6099.25</v>
      </c>
      <c r="K134" s="5">
        <f t="shared" si="6"/>
        <v>6099.25</v>
      </c>
      <c r="M134" s="14">
        <v>0.337375</v>
      </c>
      <c r="O134" s="5">
        <f t="shared" si="9"/>
        <v>2057.73446875</v>
      </c>
      <c r="Q134" s="16">
        <f t="shared" si="7"/>
        <v>4041.51553125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79822.5</v>
      </c>
      <c r="G135" s="52">
        <v>0.5</v>
      </c>
      <c r="I135" s="20">
        <f t="shared" si="5"/>
        <v>39911.25</v>
      </c>
      <c r="K135" s="5">
        <f t="shared" si="6"/>
        <v>39911.25</v>
      </c>
      <c r="M135" s="14">
        <v>0.304</v>
      </c>
      <c r="O135" s="5">
        <f t="shared" si="9"/>
        <v>12133.02</v>
      </c>
      <c r="Q135" s="16">
        <f t="shared" si="7"/>
        <v>27778.23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250464.81</v>
      </c>
      <c r="G136" s="52">
        <v>0.5</v>
      </c>
      <c r="I136" s="20">
        <f t="shared" si="5"/>
        <v>125232.405</v>
      </c>
      <c r="K136" s="5">
        <f>E136-I136</f>
        <v>125232.405</v>
      </c>
      <c r="M136" s="14">
        <v>0.446125</v>
      </c>
      <c r="O136" s="5">
        <f>K136*M136</f>
        <v>55869.306680625</v>
      </c>
      <c r="Q136" s="16">
        <f>K136-O136</f>
        <v>69363.098319375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2778.18</v>
      </c>
      <c r="G137" s="52">
        <v>0.5</v>
      </c>
      <c r="I137" s="20">
        <f t="shared" si="5"/>
        <v>1389.09</v>
      </c>
      <c r="K137" s="5">
        <f>E137-I137</f>
        <v>1389.09</v>
      </c>
      <c r="M137" s="14">
        <v>0.480375</v>
      </c>
      <c r="O137" s="5">
        <f>K137*M137</f>
        <v>667.28410875</v>
      </c>
      <c r="Q137" s="16">
        <f>K137-O137</f>
        <v>721.80589125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6640.92</v>
      </c>
      <c r="G138" s="52">
        <v>0.5</v>
      </c>
      <c r="I138" s="20">
        <f>E138*G138</f>
        <v>3320.46</v>
      </c>
      <c r="K138" s="5">
        <f>E138-I138</f>
        <v>3320.46</v>
      </c>
      <c r="M138" s="14">
        <v>0.569125</v>
      </c>
      <c r="O138" s="5">
        <f>K138*M138</f>
        <v>1889.7567975</v>
      </c>
      <c r="Q138" s="16">
        <f>K138-O138</f>
        <v>1430.7032025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585</v>
      </c>
      <c r="G139" s="52">
        <v>0.5</v>
      </c>
      <c r="I139" s="20">
        <f>E139*G139</f>
        <v>292.5</v>
      </c>
      <c r="K139" s="5">
        <f>E139-I139</f>
        <v>292.5</v>
      </c>
      <c r="M139" s="14">
        <v>0.573375</v>
      </c>
      <c r="O139" s="5">
        <f>K139*M139</f>
        <v>167.7121875</v>
      </c>
      <c r="Q139" s="16">
        <f>K139-O139</f>
        <v>124.7878125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4415028.029999999</v>
      </c>
      <c r="G143" s="6"/>
      <c r="I143" s="18">
        <f>SUM(I9:I142)</f>
        <v>2207514.0149999997</v>
      </c>
      <c r="K143" s="5">
        <f>SUM(K9:K142)</f>
        <v>2207514.0149999997</v>
      </c>
      <c r="O143" s="5">
        <f>SUM(O9:O142)</f>
        <v>949795.6360112499</v>
      </c>
      <c r="Q143" s="16">
        <f>K143-O143</f>
        <v>1257718.3789887498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tabSelected="1" zoomScalePageLayoutView="0" workbookViewId="0" topLeftCell="A130">
      <selection activeCell="G141" sqref="G141"/>
    </sheetView>
  </sheetViews>
  <sheetFormatPr defaultColWidth="9.140625" defaultRowHeight="12.75"/>
  <cols>
    <col min="1" max="1" width="6.7109375" style="26" customWidth="1"/>
    <col min="2" max="2" width="1.28515625" style="27" customWidth="1"/>
    <col min="3" max="3" width="18.7109375" style="27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8"/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8"/>
      <c r="B3" s="28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29" t="s">
        <v>0</v>
      </c>
      <c r="B7" s="30"/>
      <c r="C7" s="30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31" t="s">
        <v>1</v>
      </c>
      <c r="B8" s="32"/>
      <c r="C8" s="32" t="s">
        <v>2</v>
      </c>
      <c r="E8" s="13" t="s">
        <v>324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26" t="s">
        <v>3</v>
      </c>
      <c r="C9" s="27" t="s">
        <v>4</v>
      </c>
      <c r="D9" s="3" t="s">
        <v>282</v>
      </c>
      <c r="E9" s="20">
        <v>15346.5</v>
      </c>
      <c r="G9" s="52">
        <v>0.5</v>
      </c>
      <c r="I9" s="20">
        <f aca="true" t="shared" si="0" ref="I9:I72">E9*G9</f>
        <v>7673.25</v>
      </c>
      <c r="K9" s="5">
        <f aca="true" t="shared" si="1" ref="K9:K40">E9-I9</f>
        <v>7673.25</v>
      </c>
      <c r="M9" s="14">
        <v>0.2915</v>
      </c>
      <c r="O9" s="5">
        <f>K9*M9</f>
        <v>2236.752375</v>
      </c>
      <c r="Q9" s="16">
        <f>K9-O9</f>
        <v>5436.497625</v>
      </c>
      <c r="S9" s="16">
        <f>E9-(I9+O9+Q9)</f>
        <v>0</v>
      </c>
    </row>
    <row r="10" spans="1:19" ht="11.25">
      <c r="A10" s="26" t="s">
        <v>5</v>
      </c>
      <c r="C10" s="27" t="s">
        <v>135</v>
      </c>
      <c r="E10" s="20">
        <v>66523.00000000001</v>
      </c>
      <c r="G10" s="52">
        <v>0.5</v>
      </c>
      <c r="I10" s="20">
        <f t="shared" si="0"/>
        <v>33261.50000000001</v>
      </c>
      <c r="K10" s="5">
        <f t="shared" si="1"/>
        <v>33261.50000000001</v>
      </c>
      <c r="M10" s="14">
        <v>0.55925</v>
      </c>
      <c r="O10" s="5">
        <f>K10*M10</f>
        <v>18601.493875000004</v>
      </c>
      <c r="Q10" s="16">
        <f aca="true" t="shared" si="2" ref="Q10:Q73">K10-O10</f>
        <v>14660.006125000004</v>
      </c>
      <c r="S10" s="16">
        <f aca="true" t="shared" si="3" ref="S10:S73">E10-(I10+O10+Q10)</f>
        <v>0</v>
      </c>
    </row>
    <row r="11" spans="1:19" ht="11.25">
      <c r="A11" s="26" t="s">
        <v>6</v>
      </c>
      <c r="C11" s="27" t="s">
        <v>136</v>
      </c>
      <c r="E11" s="20">
        <v>12198.5</v>
      </c>
      <c r="G11" s="52">
        <v>0.5</v>
      </c>
      <c r="I11" s="20">
        <f t="shared" si="0"/>
        <v>6099.25</v>
      </c>
      <c r="K11" s="5">
        <f t="shared" si="1"/>
        <v>6099.25</v>
      </c>
      <c r="M11" s="14">
        <v>0.2405</v>
      </c>
      <c r="O11" s="5">
        <f aca="true" t="shared" si="4" ref="O11:O74">K11*M11</f>
        <v>1466.869625</v>
      </c>
      <c r="Q11" s="16">
        <f t="shared" si="2"/>
        <v>4632.380375</v>
      </c>
      <c r="S11" s="16">
        <f t="shared" si="3"/>
        <v>0</v>
      </c>
    </row>
    <row r="12" spans="1:19" ht="11.25">
      <c r="A12" s="26" t="s">
        <v>7</v>
      </c>
      <c r="C12" s="27" t="s">
        <v>137</v>
      </c>
      <c r="E12" s="20">
        <v>8188.32</v>
      </c>
      <c r="G12" s="52">
        <v>0.5</v>
      </c>
      <c r="I12" s="20">
        <f t="shared" si="0"/>
        <v>4094.16</v>
      </c>
      <c r="K12" s="5">
        <f t="shared" si="1"/>
        <v>4094.16</v>
      </c>
      <c r="M12" s="14">
        <v>0.4085</v>
      </c>
      <c r="O12" s="5">
        <f t="shared" si="4"/>
        <v>1672.46436</v>
      </c>
      <c r="Q12" s="16">
        <f t="shared" si="2"/>
        <v>2421.69564</v>
      </c>
      <c r="S12" s="16">
        <f t="shared" si="3"/>
        <v>0</v>
      </c>
    </row>
    <row r="13" spans="1:19" ht="11.25">
      <c r="A13" s="26" t="s">
        <v>8</v>
      </c>
      <c r="C13" s="27" t="s">
        <v>138</v>
      </c>
      <c r="E13" s="20">
        <v>46277.11</v>
      </c>
      <c r="G13" s="52">
        <v>0.5</v>
      </c>
      <c r="I13" s="20">
        <f t="shared" si="0"/>
        <v>23138.555</v>
      </c>
      <c r="K13" s="5">
        <f t="shared" si="1"/>
        <v>23138.555</v>
      </c>
      <c r="M13" s="14">
        <v>0.34025</v>
      </c>
      <c r="O13" s="5">
        <f t="shared" si="4"/>
        <v>7872.89333875</v>
      </c>
      <c r="Q13" s="16">
        <f t="shared" si="2"/>
        <v>15265.66166125</v>
      </c>
      <c r="S13" s="16">
        <f t="shared" si="3"/>
        <v>0</v>
      </c>
    </row>
    <row r="14" spans="1:19" ht="11.25">
      <c r="A14" s="26" t="s">
        <v>9</v>
      </c>
      <c r="C14" s="27" t="s">
        <v>139</v>
      </c>
      <c r="E14" s="20">
        <v>27751.32</v>
      </c>
      <c r="G14" s="52">
        <v>0.5</v>
      </c>
      <c r="I14" s="20">
        <f t="shared" si="0"/>
        <v>13875.66</v>
      </c>
      <c r="K14" s="5">
        <f t="shared" si="1"/>
        <v>13875.66</v>
      </c>
      <c r="M14" s="14">
        <v>0.32987500000000003</v>
      </c>
      <c r="O14" s="5">
        <f t="shared" si="4"/>
        <v>4577.233342500001</v>
      </c>
      <c r="Q14" s="16">
        <f t="shared" si="2"/>
        <v>9298.4266575</v>
      </c>
      <c r="S14" s="16">
        <f t="shared" si="3"/>
        <v>0</v>
      </c>
    </row>
    <row r="15" spans="1:19" ht="11.25">
      <c r="A15" s="26" t="s">
        <v>10</v>
      </c>
      <c r="C15" s="27" t="s">
        <v>140</v>
      </c>
      <c r="E15" s="20">
        <v>54123.34999999999</v>
      </c>
      <c r="G15" s="52">
        <v>0.5</v>
      </c>
      <c r="I15" s="20">
        <f t="shared" si="0"/>
        <v>27061.674999999996</v>
      </c>
      <c r="K15" s="5">
        <f t="shared" si="1"/>
        <v>27061.674999999996</v>
      </c>
      <c r="M15" s="14">
        <v>0.57525</v>
      </c>
      <c r="O15" s="5">
        <f t="shared" si="4"/>
        <v>15567.228543749998</v>
      </c>
      <c r="Q15" s="16">
        <f t="shared" si="2"/>
        <v>11494.446456249998</v>
      </c>
      <c r="S15" s="16">
        <f t="shared" si="3"/>
        <v>0</v>
      </c>
    </row>
    <row r="16" spans="1:19" ht="11.25">
      <c r="A16" s="26" t="s">
        <v>11</v>
      </c>
      <c r="C16" s="27" t="s">
        <v>141</v>
      </c>
      <c r="E16" s="20">
        <v>40726.28</v>
      </c>
      <c r="G16" s="52">
        <v>0.5</v>
      </c>
      <c r="I16" s="20">
        <f t="shared" si="0"/>
        <v>20363.14</v>
      </c>
      <c r="K16" s="5">
        <f t="shared" si="1"/>
        <v>20363.14</v>
      </c>
      <c r="M16" s="14">
        <v>0.41275</v>
      </c>
      <c r="O16" s="5">
        <f t="shared" si="4"/>
        <v>8404.886035</v>
      </c>
      <c r="Q16" s="16">
        <f t="shared" si="2"/>
        <v>11958.253965</v>
      </c>
      <c r="S16" s="16">
        <f t="shared" si="3"/>
        <v>0</v>
      </c>
    </row>
    <row r="17" spans="1:19" ht="11.25">
      <c r="A17" s="26" t="s">
        <v>12</v>
      </c>
      <c r="C17" s="27" t="s">
        <v>142</v>
      </c>
      <c r="E17" s="20">
        <v>0</v>
      </c>
      <c r="G17" s="52">
        <v>0.5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6" t="s">
        <v>13</v>
      </c>
      <c r="C18" s="27" t="s">
        <v>143</v>
      </c>
      <c r="E18" s="20">
        <v>87726.34999999999</v>
      </c>
      <c r="G18" s="52">
        <v>0.5</v>
      </c>
      <c r="I18" s="20">
        <f t="shared" si="0"/>
        <v>43863.174999999996</v>
      </c>
      <c r="K18" s="5">
        <f t="shared" si="1"/>
        <v>43863.174999999996</v>
      </c>
      <c r="M18" s="14">
        <v>0.42</v>
      </c>
      <c r="O18" s="5">
        <f t="shared" si="4"/>
        <v>18422.533499999998</v>
      </c>
      <c r="Q18" s="16">
        <f t="shared" si="2"/>
        <v>25440.641499999998</v>
      </c>
      <c r="S18" s="16">
        <f t="shared" si="3"/>
        <v>0</v>
      </c>
    </row>
    <row r="19" spans="1:19" ht="11.25">
      <c r="A19" s="26" t="s">
        <v>14</v>
      </c>
      <c r="C19" s="27" t="s">
        <v>144</v>
      </c>
      <c r="E19" s="20">
        <v>3136.58</v>
      </c>
      <c r="G19" s="52">
        <v>0.5</v>
      </c>
      <c r="I19" s="20">
        <f t="shared" si="0"/>
        <v>1568.29</v>
      </c>
      <c r="K19" s="5">
        <f t="shared" si="1"/>
        <v>1568.29</v>
      </c>
      <c r="M19" s="14">
        <v>0.263625</v>
      </c>
      <c r="O19" s="5">
        <f t="shared" si="4"/>
        <v>413.44045124999997</v>
      </c>
      <c r="Q19" s="16">
        <f t="shared" si="2"/>
        <v>1154.84954875</v>
      </c>
      <c r="S19" s="16">
        <f t="shared" si="3"/>
        <v>0</v>
      </c>
    </row>
    <row r="20" spans="1:19" ht="11.25">
      <c r="A20" s="26" t="s">
        <v>15</v>
      </c>
      <c r="C20" s="27" t="s">
        <v>145</v>
      </c>
      <c r="E20" s="20">
        <v>65256.12999999999</v>
      </c>
      <c r="G20" s="52">
        <v>0.5</v>
      </c>
      <c r="I20" s="20">
        <f t="shared" si="0"/>
        <v>32628.064999999995</v>
      </c>
      <c r="K20" s="5">
        <f t="shared" si="1"/>
        <v>32628.064999999995</v>
      </c>
      <c r="M20" s="14">
        <v>0.45025000000000004</v>
      </c>
      <c r="O20" s="5">
        <f t="shared" si="4"/>
        <v>14690.78626625</v>
      </c>
      <c r="Q20" s="16">
        <f t="shared" si="2"/>
        <v>17937.278733749998</v>
      </c>
      <c r="S20" s="16">
        <f t="shared" si="3"/>
        <v>0</v>
      </c>
    </row>
    <row r="21" spans="1:19" ht="11.25">
      <c r="A21" s="26" t="s">
        <v>16</v>
      </c>
      <c r="C21" s="27" t="s">
        <v>146</v>
      </c>
      <c r="E21" s="20">
        <v>6296</v>
      </c>
      <c r="G21" s="52">
        <v>0.5</v>
      </c>
      <c r="I21" s="20">
        <f t="shared" si="0"/>
        <v>3148</v>
      </c>
      <c r="K21" s="5">
        <f t="shared" si="1"/>
        <v>3148</v>
      </c>
      <c r="M21" s="14">
        <v>0.304875</v>
      </c>
      <c r="O21" s="5">
        <f t="shared" si="4"/>
        <v>959.7465</v>
      </c>
      <c r="Q21" s="16">
        <f t="shared" si="2"/>
        <v>2188.2535</v>
      </c>
      <c r="S21" s="16">
        <f t="shared" si="3"/>
        <v>0</v>
      </c>
    </row>
    <row r="22" spans="1:19" ht="11.25">
      <c r="A22" s="26" t="s">
        <v>17</v>
      </c>
      <c r="C22" s="27" t="s">
        <v>147</v>
      </c>
      <c r="E22" s="20">
        <v>5200.25</v>
      </c>
      <c r="G22" s="52">
        <v>0.5</v>
      </c>
      <c r="I22" s="20">
        <f t="shared" si="0"/>
        <v>2600.125</v>
      </c>
      <c r="K22" s="5">
        <f t="shared" si="1"/>
        <v>2600.125</v>
      </c>
      <c r="M22" s="14">
        <v>0.39449999999999996</v>
      </c>
      <c r="O22" s="5">
        <f t="shared" si="4"/>
        <v>1025.7493124999999</v>
      </c>
      <c r="Q22" s="16">
        <f t="shared" si="2"/>
        <v>1574.3756875000001</v>
      </c>
      <c r="S22" s="16">
        <f t="shared" si="3"/>
        <v>0</v>
      </c>
    </row>
    <row r="23" spans="1:19" ht="11.25">
      <c r="A23" s="26" t="s">
        <v>18</v>
      </c>
      <c r="C23" s="27" t="s">
        <v>148</v>
      </c>
      <c r="E23" s="20">
        <v>51510.459999999985</v>
      </c>
      <c r="G23" s="52">
        <v>0.5</v>
      </c>
      <c r="I23" s="20">
        <f t="shared" si="0"/>
        <v>25755.229999999992</v>
      </c>
      <c r="K23" s="5">
        <f t="shared" si="1"/>
        <v>25755.229999999992</v>
      </c>
      <c r="M23" s="14">
        <v>0.252875</v>
      </c>
      <c r="O23" s="5">
        <f t="shared" si="4"/>
        <v>6512.853786249999</v>
      </c>
      <c r="Q23" s="16">
        <f t="shared" si="2"/>
        <v>19242.376213749994</v>
      </c>
      <c r="S23" s="16">
        <f t="shared" si="3"/>
        <v>0</v>
      </c>
    </row>
    <row r="24" spans="1:19" ht="11.25">
      <c r="A24" s="26" t="s">
        <v>19</v>
      </c>
      <c r="C24" s="27" t="s">
        <v>149</v>
      </c>
      <c r="E24" s="20">
        <v>88243.87</v>
      </c>
      <c r="G24" s="52">
        <v>0.5</v>
      </c>
      <c r="I24" s="20">
        <f t="shared" si="0"/>
        <v>44121.935</v>
      </c>
      <c r="K24" s="5">
        <f t="shared" si="1"/>
        <v>44121.935</v>
      </c>
      <c r="M24" s="14">
        <v>0.38837499999999997</v>
      </c>
      <c r="O24" s="5">
        <f t="shared" si="4"/>
        <v>17135.856505624997</v>
      </c>
      <c r="Q24" s="16">
        <f t="shared" si="2"/>
        <v>26986.078494375</v>
      </c>
      <c r="S24" s="16">
        <f t="shared" si="3"/>
        <v>0</v>
      </c>
    </row>
    <row r="25" spans="1:19" ht="11.25">
      <c r="A25" s="26" t="s">
        <v>20</v>
      </c>
      <c r="C25" s="27" t="s">
        <v>150</v>
      </c>
      <c r="E25" s="20">
        <v>77723.82</v>
      </c>
      <c r="G25" s="52">
        <v>0.5</v>
      </c>
      <c r="I25" s="20">
        <f t="shared" si="0"/>
        <v>38861.91</v>
      </c>
      <c r="K25" s="5">
        <f t="shared" si="1"/>
        <v>38861.91</v>
      </c>
      <c r="M25" s="14">
        <v>0.4135</v>
      </c>
      <c r="O25" s="5">
        <f t="shared" si="4"/>
        <v>16069.399785000001</v>
      </c>
      <c r="Q25" s="16">
        <f t="shared" si="2"/>
        <v>22792.510215000002</v>
      </c>
      <c r="S25" s="16">
        <f t="shared" si="3"/>
        <v>0</v>
      </c>
    </row>
    <row r="26" spans="1:19" ht="11.25">
      <c r="A26" s="26" t="s">
        <v>21</v>
      </c>
      <c r="C26" s="27" t="s">
        <v>151</v>
      </c>
      <c r="E26" s="20">
        <v>61277.25</v>
      </c>
      <c r="G26" s="52">
        <v>0.5</v>
      </c>
      <c r="I26" s="20">
        <f t="shared" si="0"/>
        <v>30638.625</v>
      </c>
      <c r="K26" s="5">
        <f t="shared" si="1"/>
        <v>30638.625</v>
      </c>
      <c r="M26" s="14">
        <v>0.36375</v>
      </c>
      <c r="O26" s="5">
        <f t="shared" si="4"/>
        <v>11144.799843750001</v>
      </c>
      <c r="Q26" s="16">
        <f t="shared" si="2"/>
        <v>19493.82515625</v>
      </c>
      <c r="S26" s="16">
        <f t="shared" si="3"/>
        <v>0</v>
      </c>
    </row>
    <row r="27" spans="1:19" ht="11.25">
      <c r="A27" s="26" t="s">
        <v>22</v>
      </c>
      <c r="C27" s="27" t="s">
        <v>152</v>
      </c>
      <c r="E27" s="20">
        <v>12198.5</v>
      </c>
      <c r="G27" s="52">
        <v>0.5</v>
      </c>
      <c r="I27" s="20">
        <f t="shared" si="0"/>
        <v>6099.25</v>
      </c>
      <c r="K27" s="5">
        <f t="shared" si="1"/>
        <v>6099.25</v>
      </c>
      <c r="M27" s="14">
        <v>0.391375</v>
      </c>
      <c r="O27" s="5">
        <f t="shared" si="4"/>
        <v>2387.09396875</v>
      </c>
      <c r="Q27" s="16">
        <f t="shared" si="2"/>
        <v>3712.15603125</v>
      </c>
      <c r="S27" s="16">
        <f t="shared" si="3"/>
        <v>0</v>
      </c>
    </row>
    <row r="28" spans="1:19" ht="11.25">
      <c r="A28" s="26" t="s">
        <v>23</v>
      </c>
      <c r="C28" s="27" t="s">
        <v>153</v>
      </c>
      <c r="E28" s="20">
        <v>4128</v>
      </c>
      <c r="G28" s="52">
        <v>0.5</v>
      </c>
      <c r="I28" s="20">
        <f t="shared" si="0"/>
        <v>2064</v>
      </c>
      <c r="K28" s="5">
        <f t="shared" si="1"/>
        <v>2064</v>
      </c>
      <c r="M28" s="14">
        <v>0.2755</v>
      </c>
      <c r="O28" s="5">
        <f t="shared" si="4"/>
        <v>568.6320000000001</v>
      </c>
      <c r="Q28" s="16">
        <f t="shared" si="2"/>
        <v>1495.368</v>
      </c>
      <c r="S28" s="16">
        <f t="shared" si="3"/>
        <v>0</v>
      </c>
    </row>
    <row r="29" spans="1:19" ht="11.25">
      <c r="A29" s="26" t="s">
        <v>24</v>
      </c>
      <c r="C29" s="27" t="s">
        <v>154</v>
      </c>
      <c r="E29" s="20">
        <v>75473.64</v>
      </c>
      <c r="G29" s="52">
        <v>0.5</v>
      </c>
      <c r="I29" s="20">
        <f t="shared" si="0"/>
        <v>37736.82</v>
      </c>
      <c r="K29" s="5">
        <f t="shared" si="1"/>
        <v>37736.82</v>
      </c>
      <c r="M29" s="14">
        <v>0.48162499999999997</v>
      </c>
      <c r="O29" s="5">
        <f t="shared" si="4"/>
        <v>18174.995932499998</v>
      </c>
      <c r="Q29" s="16">
        <f t="shared" si="2"/>
        <v>19561.8240675</v>
      </c>
      <c r="S29" s="16">
        <f t="shared" si="3"/>
        <v>0</v>
      </c>
    </row>
    <row r="30" spans="1:19" ht="11.25">
      <c r="A30" s="26" t="s">
        <v>25</v>
      </c>
      <c r="C30" s="27" t="s">
        <v>155</v>
      </c>
      <c r="E30" s="20">
        <v>292.44</v>
      </c>
      <c r="G30" s="52">
        <v>0.5</v>
      </c>
      <c r="I30" s="20">
        <f t="shared" si="0"/>
        <v>146.22</v>
      </c>
      <c r="K30" s="5">
        <f t="shared" si="1"/>
        <v>146.22</v>
      </c>
      <c r="M30" s="14">
        <v>0.5996250000000001</v>
      </c>
      <c r="O30" s="5">
        <f t="shared" si="4"/>
        <v>87.67716750000001</v>
      </c>
      <c r="Q30" s="16">
        <f t="shared" si="2"/>
        <v>58.54283249999999</v>
      </c>
      <c r="S30" s="16">
        <f t="shared" si="3"/>
        <v>0</v>
      </c>
    </row>
    <row r="31" spans="1:19" ht="11.25">
      <c r="A31" s="26" t="s">
        <v>26</v>
      </c>
      <c r="C31" s="27" t="s">
        <v>156</v>
      </c>
      <c r="E31" s="20">
        <v>0</v>
      </c>
      <c r="G31" s="52">
        <v>0.5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6" t="s">
        <v>27</v>
      </c>
      <c r="C32" s="27" t="s">
        <v>157</v>
      </c>
      <c r="E32" s="20">
        <v>54701.42</v>
      </c>
      <c r="G32" s="52">
        <v>0.5</v>
      </c>
      <c r="I32" s="20">
        <f t="shared" si="0"/>
        <v>27350.71</v>
      </c>
      <c r="K32" s="5">
        <f t="shared" si="1"/>
        <v>27350.71</v>
      </c>
      <c r="M32" s="14">
        <v>0.470875</v>
      </c>
      <c r="O32" s="5">
        <f t="shared" si="4"/>
        <v>12878.76557125</v>
      </c>
      <c r="Q32" s="16">
        <f t="shared" si="2"/>
        <v>14471.94442875</v>
      </c>
      <c r="S32" s="16">
        <f t="shared" si="3"/>
        <v>0</v>
      </c>
    </row>
    <row r="33" spans="1:19" ht="11.25">
      <c r="A33" s="26" t="s">
        <v>28</v>
      </c>
      <c r="C33" s="27" t="s">
        <v>158</v>
      </c>
      <c r="E33" s="20">
        <v>12198.5</v>
      </c>
      <c r="G33" s="52">
        <v>0.5</v>
      </c>
      <c r="I33" s="20">
        <f t="shared" si="0"/>
        <v>6099.25</v>
      </c>
      <c r="K33" s="5">
        <f t="shared" si="1"/>
        <v>6099.25</v>
      </c>
      <c r="M33" s="14">
        <v>0.38</v>
      </c>
      <c r="O33" s="5">
        <f t="shared" si="4"/>
        <v>2317.715</v>
      </c>
      <c r="Q33" s="16">
        <f t="shared" si="2"/>
        <v>3781.535</v>
      </c>
      <c r="S33" s="16">
        <f t="shared" si="3"/>
        <v>0</v>
      </c>
    </row>
    <row r="34" spans="1:19" ht="11.25">
      <c r="A34" s="26" t="s">
        <v>29</v>
      </c>
      <c r="C34" s="27" t="s">
        <v>159</v>
      </c>
      <c r="E34" s="20">
        <v>13845.1</v>
      </c>
      <c r="G34" s="52">
        <v>0.5</v>
      </c>
      <c r="I34" s="20">
        <f t="shared" si="0"/>
        <v>6922.55</v>
      </c>
      <c r="K34" s="5">
        <f t="shared" si="1"/>
        <v>6922.55</v>
      </c>
      <c r="M34" s="14">
        <v>0.38025000000000003</v>
      </c>
      <c r="O34" s="5">
        <f t="shared" si="4"/>
        <v>2632.2996375000002</v>
      </c>
      <c r="Q34" s="16">
        <f t="shared" si="2"/>
        <v>4290.2503625</v>
      </c>
      <c r="S34" s="16">
        <f t="shared" si="3"/>
        <v>0</v>
      </c>
    </row>
    <row r="35" spans="1:19" ht="11.25">
      <c r="A35" s="26" t="s">
        <v>30</v>
      </c>
      <c r="C35" s="27" t="s">
        <v>160</v>
      </c>
      <c r="E35" s="20">
        <v>10231</v>
      </c>
      <c r="G35" s="52">
        <v>0.5</v>
      </c>
      <c r="I35" s="20">
        <f t="shared" si="0"/>
        <v>5115.5</v>
      </c>
      <c r="K35" s="5">
        <f t="shared" si="1"/>
        <v>5115.5</v>
      </c>
      <c r="M35" s="14">
        <v>0.41974999999999996</v>
      </c>
      <c r="O35" s="5">
        <f t="shared" si="4"/>
        <v>2147.231125</v>
      </c>
      <c r="Q35" s="16">
        <f t="shared" si="2"/>
        <v>2968.268875</v>
      </c>
      <c r="S35" s="16">
        <f t="shared" si="3"/>
        <v>0</v>
      </c>
    </row>
    <row r="36" spans="1:19" ht="11.25">
      <c r="A36" s="26" t="s">
        <v>31</v>
      </c>
      <c r="C36" s="27" t="s">
        <v>161</v>
      </c>
      <c r="E36" s="20">
        <v>11018</v>
      </c>
      <c r="G36" s="52">
        <v>0.5</v>
      </c>
      <c r="I36" s="20">
        <f t="shared" si="0"/>
        <v>5509</v>
      </c>
      <c r="K36" s="5">
        <f t="shared" si="1"/>
        <v>5509</v>
      </c>
      <c r="M36" s="14">
        <v>0.48162499999999997</v>
      </c>
      <c r="O36" s="5">
        <f t="shared" si="4"/>
        <v>2653.272125</v>
      </c>
      <c r="Q36" s="16">
        <f t="shared" si="2"/>
        <v>2855.727875</v>
      </c>
      <c r="S36" s="16">
        <f t="shared" si="3"/>
        <v>0</v>
      </c>
    </row>
    <row r="37" spans="1:19" ht="11.25">
      <c r="A37" s="26" t="s">
        <v>32</v>
      </c>
      <c r="C37" s="27" t="s">
        <v>162</v>
      </c>
      <c r="E37" s="20">
        <v>305614.6</v>
      </c>
      <c r="G37" s="52">
        <v>0.5</v>
      </c>
      <c r="I37" s="20">
        <f t="shared" si="0"/>
        <v>152807.3</v>
      </c>
      <c r="K37" s="5">
        <f t="shared" si="1"/>
        <v>152807.3</v>
      </c>
      <c r="M37" s="14">
        <v>0.576375</v>
      </c>
      <c r="O37" s="5">
        <f t="shared" si="4"/>
        <v>88074.30753749999</v>
      </c>
      <c r="Q37" s="16">
        <f t="shared" si="2"/>
        <v>64732.9924625</v>
      </c>
      <c r="S37" s="16">
        <f t="shared" si="3"/>
        <v>0</v>
      </c>
    </row>
    <row r="38" spans="1:19" ht="11.25">
      <c r="A38" s="26" t="s">
        <v>33</v>
      </c>
      <c r="C38" s="27" t="s">
        <v>163</v>
      </c>
      <c r="E38" s="20">
        <v>48384.57000000001</v>
      </c>
      <c r="G38" s="52">
        <v>0.5</v>
      </c>
      <c r="I38" s="20">
        <f t="shared" si="0"/>
        <v>24192.285000000003</v>
      </c>
      <c r="K38" s="5">
        <f t="shared" si="1"/>
        <v>24192.285000000003</v>
      </c>
      <c r="M38" s="14">
        <v>0.573</v>
      </c>
      <c r="O38" s="5">
        <f t="shared" si="4"/>
        <v>13862.179305000001</v>
      </c>
      <c r="Q38" s="16">
        <f t="shared" si="2"/>
        <v>10330.105695000002</v>
      </c>
      <c r="S38" s="16">
        <f t="shared" si="3"/>
        <v>0</v>
      </c>
    </row>
    <row r="39" spans="1:19" ht="11.25">
      <c r="A39" s="26" t="s">
        <v>34</v>
      </c>
      <c r="C39" s="27" t="s">
        <v>164</v>
      </c>
      <c r="E39" s="20">
        <v>0</v>
      </c>
      <c r="G39" s="52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6" t="s">
        <v>35</v>
      </c>
      <c r="C40" s="27" t="s">
        <v>165</v>
      </c>
      <c r="E40" s="20">
        <v>32329.28</v>
      </c>
      <c r="G40" s="52">
        <v>0.5</v>
      </c>
      <c r="I40" s="20">
        <f t="shared" si="0"/>
        <v>16164.64</v>
      </c>
      <c r="K40" s="5">
        <f t="shared" si="1"/>
        <v>16164.64</v>
      </c>
      <c r="M40" s="14">
        <v>0.476375</v>
      </c>
      <c r="O40" s="5">
        <f t="shared" si="4"/>
        <v>7700.43038</v>
      </c>
      <c r="Q40" s="16">
        <f t="shared" si="2"/>
        <v>8464.20962</v>
      </c>
      <c r="S40" s="16">
        <f t="shared" si="3"/>
        <v>0</v>
      </c>
    </row>
    <row r="41" spans="1:19" ht="11.25">
      <c r="A41" s="26" t="s">
        <v>36</v>
      </c>
      <c r="C41" s="27" t="s">
        <v>166</v>
      </c>
      <c r="E41" s="20">
        <v>51356.96</v>
      </c>
      <c r="G41" s="52">
        <v>0.5</v>
      </c>
      <c r="I41" s="20">
        <f t="shared" si="0"/>
        <v>25678.48</v>
      </c>
      <c r="K41" s="5">
        <f aca="true" t="shared" si="5" ref="K41:K72">E41-I41</f>
        <v>25678.48</v>
      </c>
      <c r="M41" s="14">
        <v>0.35375</v>
      </c>
      <c r="O41" s="5">
        <f t="shared" si="4"/>
        <v>9083.7623</v>
      </c>
      <c r="Q41" s="16">
        <f t="shared" si="2"/>
        <v>16594.7177</v>
      </c>
      <c r="S41" s="16">
        <f t="shared" si="3"/>
        <v>0</v>
      </c>
    </row>
    <row r="42" spans="1:19" ht="11.25">
      <c r="A42" s="26" t="s">
        <v>37</v>
      </c>
      <c r="C42" s="27" t="s">
        <v>167</v>
      </c>
      <c r="E42" s="20">
        <v>-47703.84</v>
      </c>
      <c r="G42" s="52">
        <v>0.5</v>
      </c>
      <c r="I42" s="20">
        <f t="shared" si="0"/>
        <v>-23851.92</v>
      </c>
      <c r="K42" s="5">
        <f t="shared" si="5"/>
        <v>-23851.92</v>
      </c>
      <c r="M42" s="14">
        <v>0.5435</v>
      </c>
      <c r="O42" s="5">
        <f t="shared" si="4"/>
        <v>-12963.518519999998</v>
      </c>
      <c r="Q42" s="16">
        <f t="shared" si="2"/>
        <v>-10888.40148</v>
      </c>
      <c r="S42" s="16">
        <f t="shared" si="3"/>
        <v>0</v>
      </c>
    </row>
    <row r="43" spans="1:19" ht="11.25">
      <c r="A43" s="26" t="s">
        <v>38</v>
      </c>
      <c r="C43" s="27" t="s">
        <v>168</v>
      </c>
      <c r="E43" s="20">
        <v>10571</v>
      </c>
      <c r="G43" s="52">
        <v>0.5</v>
      </c>
      <c r="I43" s="20">
        <f t="shared" si="0"/>
        <v>5285.5</v>
      </c>
      <c r="K43" s="5">
        <f t="shared" si="5"/>
        <v>5285.5</v>
      </c>
      <c r="M43" s="14">
        <v>0.36225</v>
      </c>
      <c r="O43" s="5">
        <f t="shared" si="4"/>
        <v>1914.672375</v>
      </c>
      <c r="Q43" s="16">
        <f t="shared" si="2"/>
        <v>3370.827625</v>
      </c>
      <c r="S43" s="16">
        <f t="shared" si="3"/>
        <v>0</v>
      </c>
    </row>
    <row r="44" spans="1:19" ht="11.25">
      <c r="A44" s="26" t="s">
        <v>39</v>
      </c>
      <c r="C44" s="27" t="s">
        <v>169</v>
      </c>
      <c r="E44" s="20">
        <v>9390.82</v>
      </c>
      <c r="G44" s="52">
        <v>0.5</v>
      </c>
      <c r="I44" s="20">
        <f t="shared" si="0"/>
        <v>4695.41</v>
      </c>
      <c r="K44" s="5">
        <f t="shared" si="5"/>
        <v>4695.41</v>
      </c>
      <c r="M44" s="14">
        <v>0.46087500000000003</v>
      </c>
      <c r="O44" s="5">
        <f t="shared" si="4"/>
        <v>2163.99708375</v>
      </c>
      <c r="Q44" s="16">
        <f t="shared" si="2"/>
        <v>2531.41291625</v>
      </c>
      <c r="S44" s="16">
        <f t="shared" si="3"/>
        <v>0</v>
      </c>
    </row>
    <row r="45" spans="1:19" ht="11.25">
      <c r="A45" s="26" t="s">
        <v>40</v>
      </c>
      <c r="C45" s="27" t="s">
        <v>170</v>
      </c>
      <c r="E45" s="20">
        <v>32334.46</v>
      </c>
      <c r="G45" s="52">
        <v>0.5</v>
      </c>
      <c r="I45" s="20">
        <f t="shared" si="0"/>
        <v>16167.23</v>
      </c>
      <c r="K45" s="5">
        <f t="shared" si="5"/>
        <v>16167.23</v>
      </c>
      <c r="M45" s="14">
        <v>0.6088749999999999</v>
      </c>
      <c r="O45" s="5">
        <f t="shared" si="4"/>
        <v>9843.822166249998</v>
      </c>
      <c r="Q45" s="16">
        <f t="shared" si="2"/>
        <v>6323.407833750001</v>
      </c>
      <c r="S45" s="16">
        <f t="shared" si="3"/>
        <v>0</v>
      </c>
    </row>
    <row r="46" spans="1:19" ht="11.25">
      <c r="A46" s="26" t="s">
        <v>41</v>
      </c>
      <c r="C46" s="27" t="s">
        <v>171</v>
      </c>
      <c r="E46" s="20">
        <v>16731.32</v>
      </c>
      <c r="G46" s="52">
        <v>0.5</v>
      </c>
      <c r="I46" s="20">
        <f t="shared" si="0"/>
        <v>8365.66</v>
      </c>
      <c r="K46" s="5">
        <f t="shared" si="5"/>
        <v>8365.66</v>
      </c>
      <c r="M46" s="14">
        <v>0.263625</v>
      </c>
      <c r="O46" s="5">
        <f t="shared" si="4"/>
        <v>2205.3971175</v>
      </c>
      <c r="Q46" s="16">
        <f t="shared" si="2"/>
        <v>6160.262882499999</v>
      </c>
      <c r="S46" s="16">
        <f t="shared" si="3"/>
        <v>0</v>
      </c>
    </row>
    <row r="47" spans="1:19" ht="11.25">
      <c r="A47" s="26" t="s">
        <v>42</v>
      </c>
      <c r="C47" s="27" t="s">
        <v>172</v>
      </c>
      <c r="E47" s="20">
        <v>21282.29</v>
      </c>
      <c r="G47" s="52">
        <v>0.5</v>
      </c>
      <c r="I47" s="20">
        <f t="shared" si="0"/>
        <v>10641.145</v>
      </c>
      <c r="K47" s="5">
        <f t="shared" si="5"/>
        <v>10641.145</v>
      </c>
      <c r="M47" s="14">
        <v>0.433875</v>
      </c>
      <c r="O47" s="5">
        <f t="shared" si="4"/>
        <v>4616.926786875</v>
      </c>
      <c r="Q47" s="16">
        <f t="shared" si="2"/>
        <v>6024.218213125</v>
      </c>
      <c r="S47" s="16">
        <f t="shared" si="3"/>
        <v>0</v>
      </c>
    </row>
    <row r="48" spans="1:19" ht="11.25">
      <c r="A48" s="26" t="s">
        <v>43</v>
      </c>
      <c r="C48" s="27" t="s">
        <v>173</v>
      </c>
      <c r="E48" s="20">
        <v>48030.68</v>
      </c>
      <c r="G48" s="52">
        <v>0.5</v>
      </c>
      <c r="I48" s="20">
        <f t="shared" si="0"/>
        <v>24015.34</v>
      </c>
      <c r="K48" s="5">
        <f t="shared" si="5"/>
        <v>24015.34</v>
      </c>
      <c r="M48" s="14">
        <v>0.28325</v>
      </c>
      <c r="O48" s="5">
        <f t="shared" si="4"/>
        <v>6802.345055</v>
      </c>
      <c r="Q48" s="16">
        <f t="shared" si="2"/>
        <v>17212.994945</v>
      </c>
      <c r="S48" s="16">
        <f t="shared" si="3"/>
        <v>0</v>
      </c>
    </row>
    <row r="49" spans="1:19" ht="11.25">
      <c r="A49" s="26" t="s">
        <v>44</v>
      </c>
      <c r="C49" s="27" t="s">
        <v>174</v>
      </c>
      <c r="E49" s="20">
        <v>128644.14000000001</v>
      </c>
      <c r="G49" s="52">
        <v>0.5</v>
      </c>
      <c r="I49" s="20">
        <f t="shared" si="0"/>
        <v>64322.07000000001</v>
      </c>
      <c r="K49" s="5">
        <f t="shared" si="5"/>
        <v>64322.07000000001</v>
      </c>
      <c r="M49" s="14">
        <v>0.291875</v>
      </c>
      <c r="O49" s="5">
        <f t="shared" si="4"/>
        <v>18774.004181250002</v>
      </c>
      <c r="Q49" s="16">
        <f t="shared" si="2"/>
        <v>45548.06581875001</v>
      </c>
      <c r="S49" s="16">
        <f t="shared" si="3"/>
        <v>0</v>
      </c>
    </row>
    <row r="50" spans="1:19" ht="11.25">
      <c r="A50" s="26" t="s">
        <v>45</v>
      </c>
      <c r="C50" s="27" t="s">
        <v>175</v>
      </c>
      <c r="E50" s="20">
        <v>23810.08</v>
      </c>
      <c r="G50" s="52">
        <v>0.5</v>
      </c>
      <c r="I50" s="20">
        <f t="shared" si="0"/>
        <v>11905.04</v>
      </c>
      <c r="K50" s="5">
        <f t="shared" si="5"/>
        <v>11905.04</v>
      </c>
      <c r="M50" s="14">
        <v>0.5555</v>
      </c>
      <c r="O50" s="5">
        <f t="shared" si="4"/>
        <v>6613.249720000001</v>
      </c>
      <c r="Q50" s="16">
        <f t="shared" si="2"/>
        <v>5291.79028</v>
      </c>
      <c r="S50" s="16">
        <f t="shared" si="3"/>
        <v>0</v>
      </c>
    </row>
    <row r="51" spans="1:19" ht="11.25">
      <c r="A51" s="26" t="s">
        <v>46</v>
      </c>
      <c r="C51" s="27" t="s">
        <v>176</v>
      </c>
      <c r="E51" s="20">
        <v>110769.20000000001</v>
      </c>
      <c r="G51" s="52">
        <v>0.5</v>
      </c>
      <c r="I51" s="20">
        <f t="shared" si="0"/>
        <v>55384.600000000006</v>
      </c>
      <c r="K51" s="5">
        <f t="shared" si="5"/>
        <v>55384.600000000006</v>
      </c>
      <c r="M51" s="14">
        <v>0.469375</v>
      </c>
      <c r="O51" s="5">
        <f t="shared" si="4"/>
        <v>25996.146625</v>
      </c>
      <c r="Q51" s="16">
        <f t="shared" si="2"/>
        <v>29388.453375000005</v>
      </c>
      <c r="S51" s="16">
        <f t="shared" si="3"/>
        <v>0</v>
      </c>
    </row>
    <row r="52" spans="1:19" ht="11.25">
      <c r="A52" s="26" t="s">
        <v>47</v>
      </c>
      <c r="C52" s="27" t="s">
        <v>177</v>
      </c>
      <c r="E52" s="20">
        <v>28966.46</v>
      </c>
      <c r="G52" s="52">
        <v>0.5</v>
      </c>
      <c r="I52" s="20">
        <f t="shared" si="0"/>
        <v>14483.23</v>
      </c>
      <c r="K52" s="5">
        <f t="shared" si="5"/>
        <v>14483.23</v>
      </c>
      <c r="M52" s="14">
        <v>0.34825</v>
      </c>
      <c r="O52" s="5">
        <f t="shared" si="4"/>
        <v>5043.7848475</v>
      </c>
      <c r="Q52" s="16">
        <f t="shared" si="2"/>
        <v>9439.4451525</v>
      </c>
      <c r="S52" s="16">
        <f t="shared" si="3"/>
        <v>0</v>
      </c>
    </row>
    <row r="53" spans="1:19" ht="11.25">
      <c r="A53" s="26" t="s">
        <v>48</v>
      </c>
      <c r="C53" s="27" t="s">
        <v>178</v>
      </c>
      <c r="E53" s="20">
        <v>0</v>
      </c>
      <c r="G53" s="52">
        <v>0.5</v>
      </c>
      <c r="I53" s="20">
        <f t="shared" si="0"/>
        <v>0</v>
      </c>
      <c r="K53" s="5">
        <f t="shared" si="5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6" t="s">
        <v>49</v>
      </c>
      <c r="C54" s="27" t="s">
        <v>179</v>
      </c>
      <c r="E54" s="20">
        <v>0</v>
      </c>
      <c r="G54" s="52">
        <v>0.5</v>
      </c>
      <c r="I54" s="20">
        <f t="shared" si="0"/>
        <v>0</v>
      </c>
      <c r="K54" s="5">
        <f t="shared" si="5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26" t="s">
        <v>50</v>
      </c>
      <c r="C55" s="27" t="s">
        <v>180</v>
      </c>
      <c r="E55" s="20">
        <v>12198.5</v>
      </c>
      <c r="G55" s="52">
        <v>0.5</v>
      </c>
      <c r="I55" s="20">
        <f t="shared" si="0"/>
        <v>6099.25</v>
      </c>
      <c r="K55" s="5">
        <f t="shared" si="5"/>
        <v>6099.25</v>
      </c>
      <c r="M55" s="14">
        <v>0.560375</v>
      </c>
      <c r="O55" s="5">
        <f t="shared" si="4"/>
        <v>3417.8672187499997</v>
      </c>
      <c r="Q55" s="16">
        <f t="shared" si="2"/>
        <v>2681.3827812500003</v>
      </c>
      <c r="S55" s="16">
        <f t="shared" si="3"/>
        <v>0</v>
      </c>
    </row>
    <row r="56" spans="1:19" ht="11.25">
      <c r="A56" s="26" t="s">
        <v>51</v>
      </c>
      <c r="C56" s="27" t="s">
        <v>181</v>
      </c>
      <c r="E56" s="20">
        <v>0</v>
      </c>
      <c r="G56" s="52">
        <v>0.5</v>
      </c>
      <c r="I56" s="20">
        <f t="shared" si="0"/>
        <v>0</v>
      </c>
      <c r="K56" s="5">
        <f t="shared" si="5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6" t="s">
        <v>52</v>
      </c>
      <c r="C57" s="27" t="s">
        <v>182</v>
      </c>
      <c r="E57" s="20">
        <v>69324.84</v>
      </c>
      <c r="G57" s="52">
        <v>0.5</v>
      </c>
      <c r="I57" s="20">
        <f t="shared" si="0"/>
        <v>34662.42</v>
      </c>
      <c r="K57" s="5">
        <f t="shared" si="5"/>
        <v>34662.42</v>
      </c>
      <c r="M57" s="14">
        <v>0.45337500000000003</v>
      </c>
      <c r="O57" s="5">
        <f t="shared" si="4"/>
        <v>15715.074667500001</v>
      </c>
      <c r="Q57" s="16">
        <f t="shared" si="2"/>
        <v>18947.345332499997</v>
      </c>
      <c r="S57" s="16">
        <f t="shared" si="3"/>
        <v>0</v>
      </c>
    </row>
    <row r="58" spans="1:19" ht="11.25">
      <c r="A58" s="26" t="s">
        <v>53</v>
      </c>
      <c r="C58" s="27" t="s">
        <v>183</v>
      </c>
      <c r="E58" s="20">
        <v>21282.29</v>
      </c>
      <c r="G58" s="52">
        <v>0.5</v>
      </c>
      <c r="I58" s="20">
        <f t="shared" si="0"/>
        <v>10641.145</v>
      </c>
      <c r="K58" s="5">
        <f t="shared" si="5"/>
        <v>10641.145</v>
      </c>
      <c r="M58" s="14">
        <v>0.48162499999999997</v>
      </c>
      <c r="O58" s="5">
        <f t="shared" si="4"/>
        <v>5125.041460625</v>
      </c>
      <c r="Q58" s="16">
        <f t="shared" si="2"/>
        <v>5516.103539375001</v>
      </c>
      <c r="S58" s="16">
        <f t="shared" si="3"/>
        <v>0</v>
      </c>
    </row>
    <row r="59" spans="1:19" ht="11.25">
      <c r="A59" s="26" t="s">
        <v>54</v>
      </c>
      <c r="C59" s="27" t="s">
        <v>184</v>
      </c>
      <c r="E59" s="20">
        <v>34092.46</v>
      </c>
      <c r="G59" s="52">
        <v>0.5</v>
      </c>
      <c r="I59" s="20">
        <f t="shared" si="0"/>
        <v>17046.23</v>
      </c>
      <c r="K59" s="5">
        <f t="shared" si="5"/>
        <v>17046.23</v>
      </c>
      <c r="M59" s="14">
        <v>0.548875</v>
      </c>
      <c r="O59" s="5">
        <f t="shared" si="4"/>
        <v>9356.24949125</v>
      </c>
      <c r="Q59" s="16">
        <f t="shared" si="2"/>
        <v>7689.980508749999</v>
      </c>
      <c r="S59" s="16">
        <f t="shared" si="3"/>
        <v>0</v>
      </c>
    </row>
    <row r="60" spans="1:19" ht="11.25">
      <c r="A60" s="26" t="s">
        <v>55</v>
      </c>
      <c r="C60" s="27" t="s">
        <v>185</v>
      </c>
      <c r="E60" s="20">
        <v>0</v>
      </c>
      <c r="G60" s="52">
        <v>0.5</v>
      </c>
      <c r="I60" s="20">
        <f t="shared" si="0"/>
        <v>0</v>
      </c>
      <c r="K60" s="5">
        <f t="shared" si="5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6" t="s">
        <v>56</v>
      </c>
      <c r="C61" s="27" t="s">
        <v>186</v>
      </c>
      <c r="E61" s="20">
        <v>30261.08</v>
      </c>
      <c r="G61" s="52">
        <v>0.5</v>
      </c>
      <c r="I61" s="20">
        <f t="shared" si="0"/>
        <v>15130.54</v>
      </c>
      <c r="K61" s="5">
        <f t="shared" si="5"/>
        <v>15130.54</v>
      </c>
      <c r="M61" s="17">
        <v>0.5955</v>
      </c>
      <c r="O61" s="5">
        <f t="shared" si="4"/>
        <v>9010.236570000001</v>
      </c>
      <c r="Q61" s="16">
        <f t="shared" si="2"/>
        <v>6120.30343</v>
      </c>
      <c r="S61" s="16">
        <f t="shared" si="3"/>
        <v>0</v>
      </c>
    </row>
    <row r="62" spans="1:19" ht="11.25">
      <c r="A62" s="26" t="s">
        <v>57</v>
      </c>
      <c r="C62" s="27" t="s">
        <v>187</v>
      </c>
      <c r="E62" s="20">
        <v>84902.38999999998</v>
      </c>
      <c r="G62" s="52">
        <v>0.5</v>
      </c>
      <c r="I62" s="20">
        <f t="shared" si="0"/>
        <v>42451.19499999999</v>
      </c>
      <c r="K62" s="5">
        <f t="shared" si="5"/>
        <v>42451.19499999999</v>
      </c>
      <c r="M62" s="14">
        <v>0.550125</v>
      </c>
      <c r="O62" s="5">
        <f t="shared" si="4"/>
        <v>23353.463649374993</v>
      </c>
      <c r="Q62" s="16">
        <f t="shared" si="2"/>
        <v>19097.731350625</v>
      </c>
      <c r="S62" s="16">
        <f t="shared" si="3"/>
        <v>0</v>
      </c>
    </row>
    <row r="63" spans="1:19" ht="11.25">
      <c r="A63" s="26" t="s">
        <v>58</v>
      </c>
      <c r="C63" s="27" t="s">
        <v>188</v>
      </c>
      <c r="E63" s="20">
        <v>12198.5</v>
      </c>
      <c r="G63" s="52">
        <v>0.5</v>
      </c>
      <c r="I63" s="20">
        <f t="shared" si="0"/>
        <v>6099.25</v>
      </c>
      <c r="K63" s="5">
        <f t="shared" si="5"/>
        <v>6099.25</v>
      </c>
      <c r="M63" s="14">
        <v>0.21225</v>
      </c>
      <c r="O63" s="5">
        <f t="shared" si="4"/>
        <v>1294.5658125</v>
      </c>
      <c r="Q63" s="16">
        <f t="shared" si="2"/>
        <v>4804.6841875</v>
      </c>
      <c r="S63" s="16">
        <f t="shared" si="3"/>
        <v>0</v>
      </c>
    </row>
    <row r="64" spans="1:19" ht="11.25">
      <c r="A64" s="26" t="s">
        <v>59</v>
      </c>
      <c r="C64" s="27" t="s">
        <v>189</v>
      </c>
      <c r="E64" s="20">
        <v>39947.82</v>
      </c>
      <c r="G64" s="52">
        <v>0.5</v>
      </c>
      <c r="I64" s="20">
        <f t="shared" si="0"/>
        <v>19973.91</v>
      </c>
      <c r="K64" s="5">
        <f t="shared" si="5"/>
        <v>19973.91</v>
      </c>
      <c r="M64" s="14">
        <v>0.419375</v>
      </c>
      <c r="O64" s="5">
        <f t="shared" si="4"/>
        <v>8376.55850625</v>
      </c>
      <c r="Q64" s="16">
        <f t="shared" si="2"/>
        <v>11597.35149375</v>
      </c>
      <c r="S64" s="16">
        <f t="shared" si="3"/>
        <v>0</v>
      </c>
    </row>
    <row r="65" spans="1:19" ht="11.25">
      <c r="A65" s="26" t="s">
        <v>60</v>
      </c>
      <c r="C65" s="27" t="s">
        <v>190</v>
      </c>
      <c r="E65" s="20">
        <v>0</v>
      </c>
      <c r="G65" s="52">
        <v>0.5</v>
      </c>
      <c r="I65" s="20">
        <f t="shared" si="0"/>
        <v>0</v>
      </c>
      <c r="K65" s="5">
        <f t="shared" si="5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6" t="s">
        <v>61</v>
      </c>
      <c r="C66" s="27" t="s">
        <v>191</v>
      </c>
      <c r="E66" s="20">
        <v>70076.29000000001</v>
      </c>
      <c r="G66" s="52">
        <v>0.5</v>
      </c>
      <c r="I66" s="20">
        <f t="shared" si="0"/>
        <v>35038.145000000004</v>
      </c>
      <c r="K66" s="5">
        <f t="shared" si="5"/>
        <v>35038.145000000004</v>
      </c>
      <c r="M66" s="14">
        <v>0.28575</v>
      </c>
      <c r="O66" s="5">
        <f t="shared" si="4"/>
        <v>10012.14993375</v>
      </c>
      <c r="Q66" s="16">
        <f t="shared" si="2"/>
        <v>25025.995066250005</v>
      </c>
      <c r="S66" s="16">
        <f t="shared" si="3"/>
        <v>0</v>
      </c>
    </row>
    <row r="67" spans="1:19" ht="11.25">
      <c r="A67" s="26" t="s">
        <v>62</v>
      </c>
      <c r="C67" s="27" t="s">
        <v>192</v>
      </c>
      <c r="E67" s="20">
        <v>0</v>
      </c>
      <c r="G67" s="52">
        <v>0.5</v>
      </c>
      <c r="I67" s="20">
        <f t="shared" si="0"/>
        <v>0</v>
      </c>
      <c r="K67" s="5">
        <f t="shared" si="5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6" t="s">
        <v>63</v>
      </c>
      <c r="C68" s="27" t="s">
        <v>193</v>
      </c>
      <c r="E68" s="20">
        <v>24397</v>
      </c>
      <c r="G68" s="52">
        <v>0.5</v>
      </c>
      <c r="I68" s="20">
        <f t="shared" si="0"/>
        <v>12198.5</v>
      </c>
      <c r="K68" s="5">
        <f t="shared" si="5"/>
        <v>12198.5</v>
      </c>
      <c r="M68" s="14">
        <v>0.35424999999999995</v>
      </c>
      <c r="O68" s="5">
        <f t="shared" si="4"/>
        <v>4321.318625</v>
      </c>
      <c r="Q68" s="16">
        <f t="shared" si="2"/>
        <v>7877.181375</v>
      </c>
      <c r="S68" s="16">
        <f t="shared" si="3"/>
        <v>0</v>
      </c>
    </row>
    <row r="69" spans="1:19" ht="11.25">
      <c r="A69" s="26" t="s">
        <v>64</v>
      </c>
      <c r="C69" s="27" t="s">
        <v>194</v>
      </c>
      <c r="E69" s="20">
        <v>32300.29</v>
      </c>
      <c r="G69" s="52">
        <v>0.5</v>
      </c>
      <c r="I69" s="20">
        <f t="shared" si="0"/>
        <v>16150.145</v>
      </c>
      <c r="K69" s="5">
        <f t="shared" si="5"/>
        <v>16150.145</v>
      </c>
      <c r="M69" s="14">
        <v>0.39149999999999996</v>
      </c>
      <c r="O69" s="5">
        <f t="shared" si="4"/>
        <v>6322.7817675</v>
      </c>
      <c r="Q69" s="16">
        <f t="shared" si="2"/>
        <v>9827.3632325</v>
      </c>
      <c r="S69" s="16">
        <f t="shared" si="3"/>
        <v>0</v>
      </c>
    </row>
    <row r="70" spans="1:19" ht="11.25">
      <c r="A70" s="26" t="s">
        <v>65</v>
      </c>
      <c r="C70" s="27" t="s">
        <v>195</v>
      </c>
      <c r="E70" s="20">
        <v>1900.86</v>
      </c>
      <c r="G70" s="52">
        <v>0.5</v>
      </c>
      <c r="I70" s="20">
        <f t="shared" si="0"/>
        <v>950.43</v>
      </c>
      <c r="K70" s="5">
        <f t="shared" si="5"/>
        <v>950.43</v>
      </c>
      <c r="M70" s="14">
        <v>0.541125</v>
      </c>
      <c r="O70" s="5">
        <f t="shared" si="4"/>
        <v>514.3014337499999</v>
      </c>
      <c r="Q70" s="16">
        <f t="shared" si="2"/>
        <v>436.12856625000006</v>
      </c>
      <c r="S70" s="16">
        <f t="shared" si="3"/>
        <v>0</v>
      </c>
    </row>
    <row r="71" spans="1:19" ht="11.25">
      <c r="A71" s="26" t="s">
        <v>66</v>
      </c>
      <c r="C71" s="27" t="s">
        <v>196</v>
      </c>
      <c r="E71" s="20">
        <v>29119</v>
      </c>
      <c r="G71" s="52">
        <v>0.5</v>
      </c>
      <c r="I71" s="20">
        <f t="shared" si="0"/>
        <v>14559.5</v>
      </c>
      <c r="K71" s="5">
        <f t="shared" si="5"/>
        <v>14559.5</v>
      </c>
      <c r="M71" s="14">
        <v>0.246375</v>
      </c>
      <c r="O71" s="5">
        <f t="shared" si="4"/>
        <v>3587.0968125</v>
      </c>
      <c r="Q71" s="16">
        <f t="shared" si="2"/>
        <v>10972.4031875</v>
      </c>
      <c r="S71" s="16">
        <f t="shared" si="3"/>
        <v>0</v>
      </c>
    </row>
    <row r="72" spans="1:19" ht="11.25">
      <c r="A72" s="26" t="s">
        <v>67</v>
      </c>
      <c r="C72" s="27" t="s">
        <v>197</v>
      </c>
      <c r="E72" s="20">
        <v>6689.5</v>
      </c>
      <c r="G72" s="52">
        <v>0.5</v>
      </c>
      <c r="I72" s="20">
        <f t="shared" si="0"/>
        <v>3344.75</v>
      </c>
      <c r="K72" s="5">
        <f t="shared" si="5"/>
        <v>3344.75</v>
      </c>
      <c r="M72" s="14">
        <v>0.41300000000000003</v>
      </c>
      <c r="O72" s="5">
        <f t="shared" si="4"/>
        <v>1381.38175</v>
      </c>
      <c r="Q72" s="16">
        <f t="shared" si="2"/>
        <v>1963.36825</v>
      </c>
      <c r="S72" s="16">
        <f t="shared" si="3"/>
        <v>0</v>
      </c>
    </row>
    <row r="73" spans="1:19" ht="11.25">
      <c r="A73" s="26" t="s">
        <v>68</v>
      </c>
      <c r="C73" s="27" t="s">
        <v>198</v>
      </c>
      <c r="E73" s="20">
        <v>60108.84</v>
      </c>
      <c r="G73" s="52">
        <v>0.5</v>
      </c>
      <c r="I73" s="20">
        <f aca="true" t="shared" si="6" ref="I73:I124">E73*G73</f>
        <v>30054.42</v>
      </c>
      <c r="K73" s="5">
        <f aca="true" t="shared" si="7" ref="K73:K104">E73-I73</f>
        <v>30054.42</v>
      </c>
      <c r="M73" s="14">
        <v>0.33575</v>
      </c>
      <c r="O73" s="5">
        <f t="shared" si="4"/>
        <v>10090.771514999999</v>
      </c>
      <c r="Q73" s="16">
        <f t="shared" si="2"/>
        <v>19963.648484999998</v>
      </c>
      <c r="S73" s="16">
        <f t="shared" si="3"/>
        <v>0</v>
      </c>
    </row>
    <row r="74" spans="1:19" ht="11.25">
      <c r="A74" s="26" t="s">
        <v>69</v>
      </c>
      <c r="C74" s="27" t="s">
        <v>199</v>
      </c>
      <c r="E74" s="20">
        <v>64549.14</v>
      </c>
      <c r="G74" s="52">
        <v>0.5</v>
      </c>
      <c r="I74" s="20">
        <f t="shared" si="6"/>
        <v>32274.57</v>
      </c>
      <c r="K74" s="5">
        <f t="shared" si="7"/>
        <v>32274.57</v>
      </c>
      <c r="M74" s="14">
        <v>0.510375</v>
      </c>
      <c r="O74" s="5">
        <f t="shared" si="4"/>
        <v>16472.13366375</v>
      </c>
      <c r="Q74" s="16">
        <f aca="true" t="shared" si="8" ref="Q74:Q135">K74-O74</f>
        <v>15802.43633625</v>
      </c>
      <c r="S74" s="16">
        <f aca="true" t="shared" si="9" ref="S74:S137">E74-(I74+O74+Q74)</f>
        <v>0</v>
      </c>
    </row>
    <row r="75" spans="1:19" ht="11.25">
      <c r="A75" s="26" t="s">
        <v>70</v>
      </c>
      <c r="C75" s="27" t="s">
        <v>200</v>
      </c>
      <c r="E75" s="20">
        <v>3653.3600000000006</v>
      </c>
      <c r="G75" s="52">
        <v>0.5</v>
      </c>
      <c r="I75" s="20">
        <f t="shared" si="6"/>
        <v>1826.6800000000003</v>
      </c>
      <c r="K75" s="5">
        <f t="shared" si="7"/>
        <v>1826.6800000000003</v>
      </c>
      <c r="M75" s="14">
        <v>0.358125</v>
      </c>
      <c r="O75" s="5">
        <f aca="true" t="shared" si="10" ref="O75:O135">K75*M75</f>
        <v>654.1797750000002</v>
      </c>
      <c r="Q75" s="16">
        <f t="shared" si="8"/>
        <v>1172.5002250000002</v>
      </c>
      <c r="S75" s="16">
        <f t="shared" si="9"/>
        <v>0</v>
      </c>
    </row>
    <row r="76" spans="1:19" ht="11.25">
      <c r="A76" s="26" t="s">
        <v>71</v>
      </c>
      <c r="C76" s="27" t="s">
        <v>201</v>
      </c>
      <c r="E76" s="20">
        <v>0</v>
      </c>
      <c r="G76" s="52">
        <v>0.5</v>
      </c>
      <c r="I76" s="20">
        <f t="shared" si="6"/>
        <v>0</v>
      </c>
      <c r="K76" s="5">
        <f t="shared" si="7"/>
        <v>0</v>
      </c>
      <c r="M76" s="14">
        <v>0.317375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6" t="s">
        <v>72</v>
      </c>
      <c r="C77" s="27" t="s">
        <v>202</v>
      </c>
      <c r="E77" s="20">
        <v>93736.66999999998</v>
      </c>
      <c r="G77" s="52">
        <v>0.5</v>
      </c>
      <c r="I77" s="20">
        <f t="shared" si="6"/>
        <v>46868.33499999999</v>
      </c>
      <c r="K77" s="5">
        <f t="shared" si="7"/>
        <v>46868.33499999999</v>
      </c>
      <c r="M77" s="14">
        <v>0.294375</v>
      </c>
      <c r="O77" s="5">
        <f t="shared" si="10"/>
        <v>13796.866115624998</v>
      </c>
      <c r="Q77" s="16">
        <f t="shared" si="8"/>
        <v>33071.46888437499</v>
      </c>
      <c r="S77" s="16">
        <f t="shared" si="9"/>
        <v>0</v>
      </c>
    </row>
    <row r="78" spans="1:19" ht="11.25">
      <c r="A78" s="26" t="s">
        <v>73</v>
      </c>
      <c r="C78" s="27" t="s">
        <v>203</v>
      </c>
      <c r="E78" s="20">
        <v>14370.32</v>
      </c>
      <c r="G78" s="52">
        <v>0.5</v>
      </c>
      <c r="I78" s="20">
        <f t="shared" si="6"/>
        <v>7185.16</v>
      </c>
      <c r="K78" s="5">
        <f t="shared" si="7"/>
        <v>7185.16</v>
      </c>
      <c r="M78" s="14">
        <v>0.54275</v>
      </c>
      <c r="O78" s="5">
        <f t="shared" si="10"/>
        <v>3899.7455899999995</v>
      </c>
      <c r="Q78" s="16">
        <f t="shared" si="8"/>
        <v>3285.4144100000003</v>
      </c>
      <c r="S78" s="16">
        <f t="shared" si="9"/>
        <v>0</v>
      </c>
    </row>
    <row r="79" spans="1:19" ht="11.25">
      <c r="A79" s="26" t="s">
        <v>74</v>
      </c>
      <c r="C79" s="27" t="s">
        <v>204</v>
      </c>
      <c r="E79" s="20">
        <v>12985.5</v>
      </c>
      <c r="G79" s="52">
        <v>0.5</v>
      </c>
      <c r="I79" s="20">
        <f t="shared" si="6"/>
        <v>6492.75</v>
      </c>
      <c r="K79" s="5">
        <f t="shared" si="7"/>
        <v>6492.75</v>
      </c>
      <c r="M79" s="14">
        <v>0.279</v>
      </c>
      <c r="O79" s="5">
        <f t="shared" si="10"/>
        <v>1811.4772500000001</v>
      </c>
      <c r="Q79" s="16">
        <f t="shared" si="8"/>
        <v>4681.27275</v>
      </c>
      <c r="S79" s="16">
        <f t="shared" si="9"/>
        <v>0</v>
      </c>
    </row>
    <row r="80" spans="1:19" ht="11.25">
      <c r="A80" s="26" t="s">
        <v>75</v>
      </c>
      <c r="C80" s="27" t="s">
        <v>205</v>
      </c>
      <c r="E80" s="20">
        <v>14370.32</v>
      </c>
      <c r="G80" s="52">
        <v>0.5</v>
      </c>
      <c r="I80" s="20">
        <f t="shared" si="6"/>
        <v>7185.16</v>
      </c>
      <c r="K80" s="5">
        <f t="shared" si="7"/>
        <v>7185.16</v>
      </c>
      <c r="M80" s="14">
        <v>0.46449999999999997</v>
      </c>
      <c r="O80" s="5">
        <f t="shared" si="10"/>
        <v>3337.5068199999996</v>
      </c>
      <c r="Q80" s="16">
        <f t="shared" si="8"/>
        <v>3847.6531800000002</v>
      </c>
      <c r="S80" s="16">
        <f t="shared" si="9"/>
        <v>0</v>
      </c>
    </row>
    <row r="81" spans="1:19" ht="11.25">
      <c r="A81" s="26" t="s">
        <v>76</v>
      </c>
      <c r="C81" s="27" t="s">
        <v>206</v>
      </c>
      <c r="E81" s="20">
        <v>261433.51</v>
      </c>
      <c r="G81" s="52">
        <v>0.5</v>
      </c>
      <c r="I81" s="20">
        <f t="shared" si="6"/>
        <v>130716.755</v>
      </c>
      <c r="K81" s="5">
        <f t="shared" si="7"/>
        <v>130716.755</v>
      </c>
      <c r="M81" s="14">
        <v>0.42674999999999996</v>
      </c>
      <c r="O81" s="5">
        <f t="shared" si="10"/>
        <v>55783.375196249995</v>
      </c>
      <c r="Q81" s="16">
        <f t="shared" si="8"/>
        <v>74933.37980375001</v>
      </c>
      <c r="S81" s="16">
        <f t="shared" si="9"/>
        <v>0</v>
      </c>
    </row>
    <row r="82" spans="1:19" ht="11.25">
      <c r="A82" s="26" t="s">
        <v>77</v>
      </c>
      <c r="C82" s="27" t="s">
        <v>207</v>
      </c>
      <c r="E82" s="20">
        <v>12345.43</v>
      </c>
      <c r="G82" s="52">
        <v>0.5</v>
      </c>
      <c r="I82" s="20">
        <f t="shared" si="6"/>
        <v>6172.715</v>
      </c>
      <c r="K82" s="5">
        <f t="shared" si="7"/>
        <v>6172.715</v>
      </c>
      <c r="M82" s="14">
        <v>0.365375</v>
      </c>
      <c r="O82" s="5">
        <f t="shared" si="10"/>
        <v>2255.355743125</v>
      </c>
      <c r="Q82" s="16">
        <f t="shared" si="8"/>
        <v>3917.359256875</v>
      </c>
      <c r="S82" s="16">
        <f t="shared" si="9"/>
        <v>0</v>
      </c>
    </row>
    <row r="83" spans="1:19" ht="11.25">
      <c r="A83" s="26" t="s">
        <v>78</v>
      </c>
      <c r="C83" s="27" t="s">
        <v>208</v>
      </c>
      <c r="E83" s="20">
        <v>29323.32</v>
      </c>
      <c r="G83" s="52">
        <v>0.5</v>
      </c>
      <c r="I83" s="20">
        <f t="shared" si="6"/>
        <v>14661.66</v>
      </c>
      <c r="K83" s="5">
        <f t="shared" si="7"/>
        <v>14661.66</v>
      </c>
      <c r="M83" s="14">
        <v>0.524875</v>
      </c>
      <c r="O83" s="5">
        <f t="shared" si="10"/>
        <v>7695.5387924999995</v>
      </c>
      <c r="Q83" s="16">
        <f t="shared" si="8"/>
        <v>6966.1212075</v>
      </c>
      <c r="S83" s="16">
        <f t="shared" si="9"/>
        <v>0</v>
      </c>
    </row>
    <row r="84" spans="1:19" ht="11.25">
      <c r="A84" s="26" t="s">
        <v>79</v>
      </c>
      <c r="C84" s="27" t="s">
        <v>209</v>
      </c>
      <c r="E84" s="20">
        <v>3281.66</v>
      </c>
      <c r="G84" s="52">
        <v>0.5</v>
      </c>
      <c r="I84" s="20">
        <f t="shared" si="6"/>
        <v>1640.83</v>
      </c>
      <c r="K84" s="5">
        <f t="shared" si="7"/>
        <v>1640.83</v>
      </c>
      <c r="M84" s="14">
        <v>0.403375</v>
      </c>
      <c r="O84" s="5">
        <f t="shared" si="10"/>
        <v>661.8698012499999</v>
      </c>
      <c r="Q84" s="16">
        <f t="shared" si="8"/>
        <v>978.96019875</v>
      </c>
      <c r="S84" s="16">
        <f t="shared" si="9"/>
        <v>0</v>
      </c>
    </row>
    <row r="85" spans="1:19" ht="11.25">
      <c r="A85" s="26" t="s">
        <v>80</v>
      </c>
      <c r="C85" s="27" t="s">
        <v>210</v>
      </c>
      <c r="E85" s="20">
        <v>12585.96</v>
      </c>
      <c r="G85" s="52">
        <v>0.5</v>
      </c>
      <c r="I85" s="20">
        <f t="shared" si="6"/>
        <v>6292.98</v>
      </c>
      <c r="K85" s="5">
        <f t="shared" si="7"/>
        <v>6292.98</v>
      </c>
      <c r="M85" s="14">
        <v>0.549625</v>
      </c>
      <c r="O85" s="5">
        <f t="shared" si="10"/>
        <v>3458.7791325</v>
      </c>
      <c r="Q85" s="16">
        <f t="shared" si="8"/>
        <v>2834.2008674999997</v>
      </c>
      <c r="S85" s="16">
        <f t="shared" si="9"/>
        <v>0</v>
      </c>
    </row>
    <row r="86" spans="1:19" ht="11.25">
      <c r="A86" s="26" t="s">
        <v>81</v>
      </c>
      <c r="C86" s="27" t="s">
        <v>211</v>
      </c>
      <c r="E86" s="20">
        <v>93359.95000000001</v>
      </c>
      <c r="G86" s="52">
        <v>0.5</v>
      </c>
      <c r="I86" s="20">
        <f t="shared" si="6"/>
        <v>46679.975000000006</v>
      </c>
      <c r="K86" s="5">
        <f t="shared" si="7"/>
        <v>46679.975000000006</v>
      </c>
      <c r="M86" s="14">
        <v>0.292</v>
      </c>
      <c r="O86" s="5">
        <f t="shared" si="10"/>
        <v>13630.5527</v>
      </c>
      <c r="Q86" s="16">
        <f t="shared" si="8"/>
        <v>33049.422300000006</v>
      </c>
      <c r="S86" s="16">
        <f t="shared" si="9"/>
        <v>0</v>
      </c>
    </row>
    <row r="87" spans="1:19" ht="11.25">
      <c r="A87" s="26" t="s">
        <v>82</v>
      </c>
      <c r="C87" s="27" t="s">
        <v>212</v>
      </c>
      <c r="E87" s="20">
        <v>76156.31999999999</v>
      </c>
      <c r="G87" s="52">
        <v>0.5</v>
      </c>
      <c r="I87" s="20">
        <f t="shared" si="6"/>
        <v>38078.159999999996</v>
      </c>
      <c r="K87" s="5">
        <f t="shared" si="7"/>
        <v>38078.159999999996</v>
      </c>
      <c r="M87" s="14">
        <v>0.430625</v>
      </c>
      <c r="O87" s="5">
        <f t="shared" si="10"/>
        <v>16397.407649999997</v>
      </c>
      <c r="Q87" s="16">
        <f t="shared" si="8"/>
        <v>21680.75235</v>
      </c>
      <c r="S87" s="16">
        <f t="shared" si="9"/>
        <v>0</v>
      </c>
    </row>
    <row r="88" spans="1:19" ht="11.25">
      <c r="A88" s="26" t="s">
        <v>83</v>
      </c>
      <c r="C88" s="27" t="s">
        <v>213</v>
      </c>
      <c r="E88" s="20">
        <v>9065.64</v>
      </c>
      <c r="G88" s="52">
        <v>0.5</v>
      </c>
      <c r="I88" s="20">
        <f t="shared" si="6"/>
        <v>4532.82</v>
      </c>
      <c r="K88" s="5">
        <f t="shared" si="7"/>
        <v>4532.82</v>
      </c>
      <c r="M88" s="14">
        <v>0.23675000000000002</v>
      </c>
      <c r="O88" s="5">
        <f t="shared" si="10"/>
        <v>1073.145135</v>
      </c>
      <c r="Q88" s="16">
        <f t="shared" si="8"/>
        <v>3459.674865</v>
      </c>
      <c r="S88" s="16">
        <f t="shared" si="9"/>
        <v>0</v>
      </c>
    </row>
    <row r="89" spans="1:19" ht="11.25">
      <c r="A89" s="26" t="s">
        <v>84</v>
      </c>
      <c r="C89" s="27" t="s">
        <v>214</v>
      </c>
      <c r="E89" s="20">
        <v>0</v>
      </c>
      <c r="G89" s="52">
        <v>0.5</v>
      </c>
      <c r="I89" s="20">
        <f t="shared" si="6"/>
        <v>0</v>
      </c>
      <c r="K89" s="5">
        <f t="shared" si="7"/>
        <v>0</v>
      </c>
      <c r="M89" s="14">
        <v>0.39425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6" t="s">
        <v>85</v>
      </c>
      <c r="C90" s="27" t="s">
        <v>215</v>
      </c>
      <c r="E90" s="20">
        <v>71510.9</v>
      </c>
      <c r="G90" s="52">
        <v>0.5</v>
      </c>
      <c r="I90" s="20">
        <f t="shared" si="6"/>
        <v>35755.45</v>
      </c>
      <c r="K90" s="5">
        <f t="shared" si="7"/>
        <v>35755.45</v>
      </c>
      <c r="M90" s="14">
        <v>0.43962500000000004</v>
      </c>
      <c r="O90" s="5">
        <f t="shared" si="10"/>
        <v>15718.98970625</v>
      </c>
      <c r="Q90" s="16">
        <f t="shared" si="8"/>
        <v>20036.460293749995</v>
      </c>
      <c r="S90" s="16">
        <f t="shared" si="9"/>
        <v>0</v>
      </c>
    </row>
    <row r="91" spans="1:19" ht="11.25">
      <c r="A91" s="26" t="s">
        <v>86</v>
      </c>
      <c r="C91" s="27" t="s">
        <v>216</v>
      </c>
      <c r="E91" s="20">
        <v>11805</v>
      </c>
      <c r="G91" s="52">
        <v>0.5</v>
      </c>
      <c r="I91" s="20">
        <f t="shared" si="6"/>
        <v>5902.5</v>
      </c>
      <c r="K91" s="5">
        <f t="shared" si="7"/>
        <v>5902.5</v>
      </c>
      <c r="M91" s="14">
        <v>0.29212499999999997</v>
      </c>
      <c r="O91" s="5">
        <f t="shared" si="10"/>
        <v>1724.2678124999998</v>
      </c>
      <c r="Q91" s="16">
        <f t="shared" si="8"/>
        <v>4178.2321875</v>
      </c>
      <c r="S91" s="16">
        <f t="shared" si="9"/>
        <v>0</v>
      </c>
    </row>
    <row r="92" spans="1:19" ht="11.25">
      <c r="A92" s="26" t="s">
        <v>87</v>
      </c>
      <c r="C92" s="27" t="s">
        <v>217</v>
      </c>
      <c r="E92" s="20">
        <v>14754.76</v>
      </c>
      <c r="G92" s="52">
        <v>0.5</v>
      </c>
      <c r="I92" s="20">
        <f t="shared" si="6"/>
        <v>7377.38</v>
      </c>
      <c r="K92" s="5">
        <f t="shared" si="7"/>
        <v>7377.38</v>
      </c>
      <c r="M92" s="14">
        <v>0.40375</v>
      </c>
      <c r="O92" s="5">
        <f t="shared" si="10"/>
        <v>2978.617175</v>
      </c>
      <c r="Q92" s="16">
        <f t="shared" si="8"/>
        <v>4398.762825</v>
      </c>
      <c r="S92" s="16">
        <f t="shared" si="9"/>
        <v>0</v>
      </c>
    </row>
    <row r="93" spans="1:19" ht="11.25">
      <c r="A93" s="26" t="s">
        <v>88</v>
      </c>
      <c r="C93" s="27" t="s">
        <v>218</v>
      </c>
      <c r="E93" s="20">
        <v>275462.24</v>
      </c>
      <c r="G93" s="52">
        <v>0.5</v>
      </c>
      <c r="I93" s="20">
        <f t="shared" si="6"/>
        <v>137731.12</v>
      </c>
      <c r="K93" s="5">
        <f t="shared" si="7"/>
        <v>137731.12</v>
      </c>
      <c r="M93" s="14">
        <v>0.5735</v>
      </c>
      <c r="O93" s="5">
        <f t="shared" si="10"/>
        <v>78988.79732</v>
      </c>
      <c r="Q93" s="16">
        <f t="shared" si="8"/>
        <v>58742.32268</v>
      </c>
      <c r="S93" s="16">
        <f t="shared" si="9"/>
        <v>0</v>
      </c>
    </row>
    <row r="94" spans="1:19" ht="11.25">
      <c r="A94" s="26" t="s">
        <v>89</v>
      </c>
      <c r="C94" s="27" t="s">
        <v>219</v>
      </c>
      <c r="E94" s="20">
        <v>59201.759999999995</v>
      </c>
      <c r="G94" s="52">
        <v>0.5</v>
      </c>
      <c r="I94" s="20">
        <f t="shared" si="6"/>
        <v>29600.879999999997</v>
      </c>
      <c r="K94" s="5">
        <f t="shared" si="7"/>
        <v>29600.879999999997</v>
      </c>
      <c r="M94" s="14">
        <v>0.554875</v>
      </c>
      <c r="O94" s="5">
        <f t="shared" si="10"/>
        <v>16424.78829</v>
      </c>
      <c r="Q94" s="16">
        <f t="shared" si="8"/>
        <v>13176.091709999997</v>
      </c>
      <c r="S94" s="16">
        <f t="shared" si="9"/>
        <v>0</v>
      </c>
    </row>
    <row r="95" spans="1:19" ht="11.25">
      <c r="A95" s="26" t="s">
        <v>90</v>
      </c>
      <c r="C95" s="27" t="s">
        <v>220</v>
      </c>
      <c r="E95" s="20">
        <v>0</v>
      </c>
      <c r="G95" s="52">
        <v>0.5</v>
      </c>
      <c r="I95" s="20">
        <f t="shared" si="6"/>
        <v>0</v>
      </c>
      <c r="K95" s="5">
        <f t="shared" si="7"/>
        <v>0</v>
      </c>
      <c r="M95" s="14">
        <v>0.49737499999999996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6" t="s">
        <v>91</v>
      </c>
      <c r="C96" s="27" t="s">
        <v>221</v>
      </c>
      <c r="E96" s="20">
        <v>3070.48</v>
      </c>
      <c r="G96" s="52">
        <v>0.5</v>
      </c>
      <c r="I96" s="20">
        <f t="shared" si="6"/>
        <v>1535.24</v>
      </c>
      <c r="K96" s="5">
        <f t="shared" si="7"/>
        <v>1535.24</v>
      </c>
      <c r="M96" s="14">
        <v>0.298375</v>
      </c>
      <c r="O96" s="5">
        <f t="shared" si="10"/>
        <v>458.07723500000003</v>
      </c>
      <c r="Q96" s="16">
        <f t="shared" si="8"/>
        <v>1077.162765</v>
      </c>
      <c r="S96" s="16">
        <f t="shared" si="9"/>
        <v>0</v>
      </c>
    </row>
    <row r="97" spans="1:19" ht="11.25">
      <c r="A97" s="26" t="s">
        <v>92</v>
      </c>
      <c r="C97" s="27" t="s">
        <v>222</v>
      </c>
      <c r="E97" s="20">
        <v>10815.59</v>
      </c>
      <c r="G97" s="52">
        <v>0.5</v>
      </c>
      <c r="I97" s="20">
        <f t="shared" si="6"/>
        <v>5407.795</v>
      </c>
      <c r="K97" s="5">
        <f t="shared" si="7"/>
        <v>5407.795</v>
      </c>
      <c r="M97" s="14">
        <v>0.306875</v>
      </c>
      <c r="O97" s="5">
        <f t="shared" si="10"/>
        <v>1659.517090625</v>
      </c>
      <c r="Q97" s="16">
        <f t="shared" si="8"/>
        <v>3748.277909375</v>
      </c>
      <c r="S97" s="16">
        <f t="shared" si="9"/>
        <v>0</v>
      </c>
    </row>
    <row r="98" spans="1:19" ht="11.25">
      <c r="A98" s="26" t="s">
        <v>93</v>
      </c>
      <c r="C98" s="27" t="s">
        <v>223</v>
      </c>
      <c r="E98" s="20">
        <v>36595.5</v>
      </c>
      <c r="G98" s="52">
        <v>0.5</v>
      </c>
      <c r="I98" s="20">
        <f t="shared" si="6"/>
        <v>18297.75</v>
      </c>
      <c r="K98" s="5">
        <f t="shared" si="7"/>
        <v>18297.75</v>
      </c>
      <c r="M98" s="14">
        <v>0.48162499999999997</v>
      </c>
      <c r="O98" s="5">
        <f t="shared" si="10"/>
        <v>8812.65384375</v>
      </c>
      <c r="Q98" s="16">
        <f t="shared" si="8"/>
        <v>9485.09615625</v>
      </c>
      <c r="S98" s="16">
        <f t="shared" si="9"/>
        <v>0</v>
      </c>
    </row>
    <row r="99" spans="1:19" ht="11.25">
      <c r="A99" s="26" t="s">
        <v>94</v>
      </c>
      <c r="C99" s="27" t="s">
        <v>224</v>
      </c>
      <c r="E99" s="20">
        <v>12198.5</v>
      </c>
      <c r="G99" s="52">
        <v>0.5</v>
      </c>
      <c r="I99" s="20">
        <f t="shared" si="6"/>
        <v>6099.25</v>
      </c>
      <c r="K99" s="5">
        <f t="shared" si="7"/>
        <v>6099.25</v>
      </c>
      <c r="M99" s="14">
        <v>0.345</v>
      </c>
      <c r="O99" s="5">
        <f t="shared" si="10"/>
        <v>2104.24125</v>
      </c>
      <c r="Q99" s="16">
        <f t="shared" si="8"/>
        <v>3995.00875</v>
      </c>
      <c r="S99" s="16">
        <f t="shared" si="9"/>
        <v>0</v>
      </c>
    </row>
    <row r="100" spans="1:19" ht="11.25">
      <c r="A100" s="26" t="s">
        <v>95</v>
      </c>
      <c r="C100" s="27" t="s">
        <v>225</v>
      </c>
      <c r="E100" s="20">
        <v>38126.54</v>
      </c>
      <c r="G100" s="52">
        <v>0.5</v>
      </c>
      <c r="I100" s="20">
        <f t="shared" si="6"/>
        <v>19063.27</v>
      </c>
      <c r="K100" s="5">
        <f t="shared" si="7"/>
        <v>19063.27</v>
      </c>
      <c r="M100" s="14">
        <v>0.378125</v>
      </c>
      <c r="O100" s="5">
        <f t="shared" si="10"/>
        <v>7208.29896875</v>
      </c>
      <c r="Q100" s="16">
        <f t="shared" si="8"/>
        <v>11854.97103125</v>
      </c>
      <c r="S100" s="16">
        <f t="shared" si="9"/>
        <v>0</v>
      </c>
    </row>
    <row r="101" spans="1:19" ht="11.25">
      <c r="A101" s="26" t="s">
        <v>96</v>
      </c>
      <c r="C101" s="27" t="s">
        <v>226</v>
      </c>
      <c r="E101" s="20">
        <v>28915.5</v>
      </c>
      <c r="G101" s="52">
        <v>0.5</v>
      </c>
      <c r="I101" s="20">
        <f t="shared" si="6"/>
        <v>14457.75</v>
      </c>
      <c r="K101" s="5">
        <f t="shared" si="7"/>
        <v>14457.75</v>
      </c>
      <c r="M101" s="14">
        <v>0.344375</v>
      </c>
      <c r="O101" s="5">
        <f t="shared" si="10"/>
        <v>4978.88765625</v>
      </c>
      <c r="Q101" s="16">
        <f t="shared" si="8"/>
        <v>9478.86234375</v>
      </c>
      <c r="S101" s="16">
        <f t="shared" si="9"/>
        <v>0</v>
      </c>
    </row>
    <row r="102" spans="1:19" ht="11.25">
      <c r="A102" s="26" t="s">
        <v>97</v>
      </c>
      <c r="C102" s="27" t="s">
        <v>227</v>
      </c>
      <c r="E102" s="20">
        <v>11847.749999999998</v>
      </c>
      <c r="G102" s="52">
        <v>0.5</v>
      </c>
      <c r="I102" s="20">
        <f t="shared" si="6"/>
        <v>5923.874999999999</v>
      </c>
      <c r="K102" s="5">
        <f t="shared" si="7"/>
        <v>5923.874999999999</v>
      </c>
      <c r="M102" s="14">
        <v>0.33849999999999997</v>
      </c>
      <c r="O102" s="5">
        <f t="shared" si="10"/>
        <v>2005.2316874999995</v>
      </c>
      <c r="Q102" s="16">
        <f t="shared" si="8"/>
        <v>3918.6433124999994</v>
      </c>
      <c r="S102" s="16">
        <f t="shared" si="9"/>
        <v>0</v>
      </c>
    </row>
    <row r="103" spans="1:19" ht="11.25">
      <c r="A103" s="26" t="s">
        <v>98</v>
      </c>
      <c r="C103" s="27" t="s">
        <v>228</v>
      </c>
      <c r="E103" s="20">
        <v>92079</v>
      </c>
      <c r="G103" s="52">
        <v>0.5</v>
      </c>
      <c r="I103" s="20">
        <f t="shared" si="6"/>
        <v>46039.5</v>
      </c>
      <c r="K103" s="5">
        <f t="shared" si="7"/>
        <v>46039.5</v>
      </c>
      <c r="M103" s="14">
        <v>0.486</v>
      </c>
      <c r="O103" s="5">
        <f t="shared" si="10"/>
        <v>22375.197</v>
      </c>
      <c r="Q103" s="16">
        <f t="shared" si="8"/>
        <v>23664.303</v>
      </c>
      <c r="S103" s="16">
        <f t="shared" si="9"/>
        <v>0</v>
      </c>
    </row>
    <row r="104" spans="1:19" ht="11.25">
      <c r="A104" s="26" t="s">
        <v>99</v>
      </c>
      <c r="C104" s="27" t="s">
        <v>229</v>
      </c>
      <c r="E104" s="20">
        <v>48693.56</v>
      </c>
      <c r="G104" s="52">
        <v>0.5</v>
      </c>
      <c r="I104" s="20">
        <f t="shared" si="6"/>
        <v>24346.78</v>
      </c>
      <c r="K104" s="5">
        <f t="shared" si="7"/>
        <v>24346.78</v>
      </c>
      <c r="M104" s="14">
        <v>0.663625</v>
      </c>
      <c r="O104" s="5">
        <f t="shared" si="10"/>
        <v>16157.1318775</v>
      </c>
      <c r="Q104" s="16">
        <f t="shared" si="8"/>
        <v>8189.648122499999</v>
      </c>
      <c r="S104" s="16">
        <f t="shared" si="9"/>
        <v>0</v>
      </c>
    </row>
    <row r="105" spans="1:19" ht="11.25">
      <c r="A105" s="26" t="s">
        <v>100</v>
      </c>
      <c r="C105" s="27" t="s">
        <v>230</v>
      </c>
      <c r="E105" s="20">
        <v>12198.5</v>
      </c>
      <c r="G105" s="52">
        <v>0.5</v>
      </c>
      <c r="I105" s="20">
        <f t="shared" si="6"/>
        <v>6099.25</v>
      </c>
      <c r="K105" s="5">
        <f aca="true" t="shared" si="11" ref="K105:K139">E105-I105</f>
        <v>6099.25</v>
      </c>
      <c r="M105" s="14">
        <v>0.31875</v>
      </c>
      <c r="O105" s="5">
        <f t="shared" si="10"/>
        <v>1944.1359375</v>
      </c>
      <c r="Q105" s="16">
        <f t="shared" si="8"/>
        <v>4155.1140625</v>
      </c>
      <c r="S105" s="16">
        <f t="shared" si="9"/>
        <v>0</v>
      </c>
    </row>
    <row r="106" spans="1:19" ht="11.25">
      <c r="A106" s="26" t="s">
        <v>101</v>
      </c>
      <c r="C106" s="27" t="s">
        <v>231</v>
      </c>
      <c r="E106" s="20">
        <v>65317.34999999999</v>
      </c>
      <c r="G106" s="52">
        <v>0.5</v>
      </c>
      <c r="I106" s="20">
        <f t="shared" si="6"/>
        <v>32658.674999999996</v>
      </c>
      <c r="K106" s="5">
        <f t="shared" si="11"/>
        <v>32658.674999999996</v>
      </c>
      <c r="M106" s="14">
        <v>0.31837499999999996</v>
      </c>
      <c r="O106" s="5">
        <f t="shared" si="10"/>
        <v>10397.705653124998</v>
      </c>
      <c r="Q106" s="16">
        <f t="shared" si="8"/>
        <v>22260.969346874997</v>
      </c>
      <c r="S106" s="16">
        <f t="shared" si="9"/>
        <v>0</v>
      </c>
    </row>
    <row r="107" spans="1:19" ht="11.25">
      <c r="A107" s="26" t="s">
        <v>102</v>
      </c>
      <c r="C107" s="27" t="s">
        <v>232</v>
      </c>
      <c r="E107" s="20">
        <v>25545.54</v>
      </c>
      <c r="G107" s="52">
        <v>0.5</v>
      </c>
      <c r="I107" s="20">
        <f t="shared" si="6"/>
        <v>12772.77</v>
      </c>
      <c r="K107" s="5">
        <f t="shared" si="11"/>
        <v>12772.77</v>
      </c>
      <c r="M107" s="14">
        <v>0.29112499999999997</v>
      </c>
      <c r="O107" s="5">
        <f t="shared" si="10"/>
        <v>3718.4726662499997</v>
      </c>
      <c r="Q107" s="16">
        <f t="shared" si="8"/>
        <v>9054.29733375</v>
      </c>
      <c r="S107" s="16">
        <f t="shared" si="9"/>
        <v>0</v>
      </c>
    </row>
    <row r="108" spans="1:19" ht="11.25">
      <c r="A108" s="26" t="s">
        <v>103</v>
      </c>
      <c r="C108" s="27" t="s">
        <v>233</v>
      </c>
      <c r="E108" s="20">
        <v>186491.46000000002</v>
      </c>
      <c r="G108" s="52">
        <v>0.5</v>
      </c>
      <c r="I108" s="20">
        <f t="shared" si="6"/>
        <v>93245.73000000001</v>
      </c>
      <c r="K108" s="5">
        <f t="shared" si="11"/>
        <v>93245.73000000001</v>
      </c>
      <c r="M108" s="14">
        <v>0.3835</v>
      </c>
      <c r="O108" s="5">
        <f t="shared" si="10"/>
        <v>35759.737455</v>
      </c>
      <c r="Q108" s="16">
        <f t="shared" si="8"/>
        <v>57485.99254500001</v>
      </c>
      <c r="S108" s="16">
        <f t="shared" si="9"/>
        <v>0</v>
      </c>
    </row>
    <row r="109" spans="1:19" ht="11.25">
      <c r="A109" s="26" t="s">
        <v>104</v>
      </c>
      <c r="C109" s="27" t="s">
        <v>234</v>
      </c>
      <c r="E109" s="20">
        <v>57466.14</v>
      </c>
      <c r="G109" s="52">
        <v>0.5</v>
      </c>
      <c r="I109" s="20">
        <f t="shared" si="6"/>
        <v>28733.07</v>
      </c>
      <c r="K109" s="5">
        <f t="shared" si="11"/>
        <v>28733.07</v>
      </c>
      <c r="M109" s="14">
        <v>0.464375</v>
      </c>
      <c r="O109" s="5">
        <f t="shared" si="10"/>
        <v>13342.91938125</v>
      </c>
      <c r="Q109" s="16">
        <f t="shared" si="8"/>
        <v>15390.15061875</v>
      </c>
      <c r="S109" s="16">
        <f t="shared" si="9"/>
        <v>0</v>
      </c>
    </row>
    <row r="110" spans="1:19" ht="11.25">
      <c r="A110" s="26" t="s">
        <v>105</v>
      </c>
      <c r="C110" s="27" t="s">
        <v>235</v>
      </c>
      <c r="E110" s="20">
        <v>0</v>
      </c>
      <c r="G110" s="52">
        <v>0.5</v>
      </c>
      <c r="I110" s="20">
        <f t="shared" si="6"/>
        <v>0</v>
      </c>
      <c r="K110" s="5">
        <f t="shared" si="11"/>
        <v>0</v>
      </c>
      <c r="M110" s="14">
        <v>0.503375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6" t="s">
        <v>106</v>
      </c>
      <c r="C111" s="27" t="s">
        <v>236</v>
      </c>
      <c r="E111" s="20">
        <v>21282.29</v>
      </c>
      <c r="G111" s="52">
        <v>0.5</v>
      </c>
      <c r="I111" s="20">
        <f t="shared" si="6"/>
        <v>10641.145</v>
      </c>
      <c r="K111" s="5">
        <f t="shared" si="11"/>
        <v>10641.145</v>
      </c>
      <c r="M111" s="14">
        <v>0.312</v>
      </c>
      <c r="O111" s="5">
        <f t="shared" si="10"/>
        <v>3320.03724</v>
      </c>
      <c r="Q111" s="16">
        <f t="shared" si="8"/>
        <v>7321.107760000001</v>
      </c>
      <c r="S111" s="16">
        <f t="shared" si="9"/>
        <v>0</v>
      </c>
    </row>
    <row r="112" spans="1:19" ht="11.25">
      <c r="A112" s="26" t="s">
        <v>107</v>
      </c>
      <c r="C112" s="27" t="s">
        <v>237</v>
      </c>
      <c r="E112" s="20">
        <v>-4539.500000000001</v>
      </c>
      <c r="G112" s="52">
        <v>0.5</v>
      </c>
      <c r="I112" s="20">
        <f t="shared" si="6"/>
        <v>-2269.7500000000005</v>
      </c>
      <c r="K112" s="5">
        <f t="shared" si="11"/>
        <v>-2269.7500000000005</v>
      </c>
      <c r="M112" s="14">
        <v>0.277875</v>
      </c>
      <c r="O112" s="5">
        <f t="shared" si="10"/>
        <v>-630.7067812500001</v>
      </c>
      <c r="Q112" s="16">
        <f t="shared" si="8"/>
        <v>-1639.0432187500005</v>
      </c>
      <c r="S112" s="16">
        <f t="shared" si="9"/>
        <v>0</v>
      </c>
    </row>
    <row r="113" spans="1:19" ht="11.25">
      <c r="A113" s="26" t="s">
        <v>108</v>
      </c>
      <c r="C113" s="27" t="s">
        <v>238</v>
      </c>
      <c r="E113" s="20">
        <v>1498.54</v>
      </c>
      <c r="G113" s="52">
        <v>0.5</v>
      </c>
      <c r="I113" s="20">
        <f t="shared" si="6"/>
        <v>749.27</v>
      </c>
      <c r="K113" s="5">
        <f t="shared" si="11"/>
        <v>749.27</v>
      </c>
      <c r="M113" s="14">
        <v>0.46375</v>
      </c>
      <c r="O113" s="5">
        <f t="shared" si="10"/>
        <v>347.47396249999997</v>
      </c>
      <c r="Q113" s="16">
        <f t="shared" si="8"/>
        <v>401.7960375</v>
      </c>
      <c r="S113" s="16">
        <f t="shared" si="9"/>
        <v>0</v>
      </c>
    </row>
    <row r="114" spans="1:19" ht="11.25">
      <c r="A114" s="26" t="s">
        <v>110</v>
      </c>
      <c r="C114" s="27" t="s">
        <v>239</v>
      </c>
      <c r="E114" s="20">
        <v>17082.96</v>
      </c>
      <c r="G114" s="52">
        <v>0.5</v>
      </c>
      <c r="I114" s="20">
        <f t="shared" si="6"/>
        <v>8541.48</v>
      </c>
      <c r="K114" s="5">
        <f t="shared" si="11"/>
        <v>8541.48</v>
      </c>
      <c r="M114" s="14">
        <v>0.43012500000000004</v>
      </c>
      <c r="O114" s="5">
        <f t="shared" si="10"/>
        <v>3673.904085</v>
      </c>
      <c r="Q114" s="16">
        <f t="shared" si="8"/>
        <v>4867.575914999999</v>
      </c>
      <c r="S114" s="16">
        <f t="shared" si="9"/>
        <v>0</v>
      </c>
    </row>
    <row r="115" spans="1:19" ht="11.25">
      <c r="A115" s="26" t="s">
        <v>111</v>
      </c>
      <c r="C115" s="27" t="s">
        <v>240</v>
      </c>
      <c r="E115" s="20">
        <v>3399.46</v>
      </c>
      <c r="G115" s="52">
        <v>0.5</v>
      </c>
      <c r="I115" s="20">
        <f t="shared" si="6"/>
        <v>1699.73</v>
      </c>
      <c r="K115" s="5">
        <f t="shared" si="11"/>
        <v>1699.73</v>
      </c>
      <c r="M115" s="14">
        <v>0.39325</v>
      </c>
      <c r="O115" s="5">
        <f t="shared" si="10"/>
        <v>668.4188225</v>
      </c>
      <c r="Q115" s="16">
        <f t="shared" si="8"/>
        <v>1031.3111775</v>
      </c>
      <c r="S115" s="16">
        <f t="shared" si="9"/>
        <v>0</v>
      </c>
    </row>
    <row r="116" spans="1:19" ht="11.25">
      <c r="A116" s="26" t="s">
        <v>109</v>
      </c>
      <c r="C116" s="27" t="s">
        <v>279</v>
      </c>
      <c r="E116" s="20">
        <v>0</v>
      </c>
      <c r="G116" s="52">
        <v>0.5</v>
      </c>
      <c r="I116" s="20">
        <f t="shared" si="6"/>
        <v>0</v>
      </c>
      <c r="K116" s="5">
        <f t="shared" si="11"/>
        <v>0</v>
      </c>
      <c r="M116" s="14">
        <v>0.402875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6" t="s">
        <v>112</v>
      </c>
      <c r="C117" s="27" t="s">
        <v>241</v>
      </c>
      <c r="E117" s="20">
        <v>56977.03999999999</v>
      </c>
      <c r="G117" s="52">
        <v>0.5</v>
      </c>
      <c r="I117" s="20">
        <f t="shared" si="6"/>
        <v>28488.519999999997</v>
      </c>
      <c r="K117" s="5">
        <f t="shared" si="11"/>
        <v>28488.519999999997</v>
      </c>
      <c r="M117" s="14">
        <v>0.47600000000000003</v>
      </c>
      <c r="O117" s="5">
        <f t="shared" si="10"/>
        <v>13560.53552</v>
      </c>
      <c r="Q117" s="16">
        <f t="shared" si="8"/>
        <v>14927.984479999997</v>
      </c>
      <c r="S117" s="16">
        <f t="shared" si="9"/>
        <v>0</v>
      </c>
    </row>
    <row r="118" spans="1:19" ht="11.25">
      <c r="A118" s="26" t="s">
        <v>113</v>
      </c>
      <c r="C118" s="27" t="s">
        <v>242</v>
      </c>
      <c r="E118" s="20">
        <v>38879.49</v>
      </c>
      <c r="G118" s="52">
        <v>0.5</v>
      </c>
      <c r="I118" s="20">
        <f t="shared" si="6"/>
        <v>19439.745</v>
      </c>
      <c r="K118" s="5">
        <f t="shared" si="11"/>
        <v>19439.745</v>
      </c>
      <c r="M118" s="14">
        <v>0.333375</v>
      </c>
      <c r="O118" s="5">
        <f t="shared" si="10"/>
        <v>6480.7249893749995</v>
      </c>
      <c r="Q118" s="16">
        <f t="shared" si="8"/>
        <v>12959.020010625</v>
      </c>
      <c r="S118" s="16">
        <f t="shared" si="9"/>
        <v>0</v>
      </c>
    </row>
    <row r="119" spans="1:19" ht="11.25">
      <c r="A119" s="26" t="s">
        <v>114</v>
      </c>
      <c r="C119" s="27" t="s">
        <v>243</v>
      </c>
      <c r="E119" s="20">
        <v>21282.29</v>
      </c>
      <c r="G119" s="52">
        <v>0.5</v>
      </c>
      <c r="I119" s="20">
        <f t="shared" si="6"/>
        <v>10641.145</v>
      </c>
      <c r="K119" s="5">
        <f t="shared" si="11"/>
        <v>10641.145</v>
      </c>
      <c r="M119" s="14">
        <v>0.41275</v>
      </c>
      <c r="O119" s="5">
        <f t="shared" si="10"/>
        <v>4392.13259875</v>
      </c>
      <c r="Q119" s="16">
        <f t="shared" si="8"/>
        <v>6249.01240125</v>
      </c>
      <c r="S119" s="16">
        <f t="shared" si="9"/>
        <v>0</v>
      </c>
    </row>
    <row r="120" spans="1:19" ht="11.25">
      <c r="A120" s="26" t="s">
        <v>115</v>
      </c>
      <c r="C120" s="27" t="s">
        <v>244</v>
      </c>
      <c r="E120" s="20">
        <v>185795.04</v>
      </c>
      <c r="G120" s="52">
        <v>0.5</v>
      </c>
      <c r="I120" s="20">
        <f t="shared" si="6"/>
        <v>92897.52</v>
      </c>
      <c r="K120" s="5">
        <f t="shared" si="11"/>
        <v>92897.52</v>
      </c>
      <c r="M120" s="14">
        <v>0.342</v>
      </c>
      <c r="O120" s="5">
        <f t="shared" si="10"/>
        <v>31770.951840000005</v>
      </c>
      <c r="Q120" s="16">
        <f t="shared" si="8"/>
        <v>61126.568159999995</v>
      </c>
      <c r="S120" s="16">
        <f t="shared" si="9"/>
        <v>0</v>
      </c>
    </row>
    <row r="121" spans="1:19" ht="11.25">
      <c r="A121" s="26" t="s">
        <v>116</v>
      </c>
      <c r="C121" s="27" t="s">
        <v>245</v>
      </c>
      <c r="E121" s="20">
        <v>117125.84000000003</v>
      </c>
      <c r="G121" s="52">
        <v>0.5</v>
      </c>
      <c r="I121" s="20">
        <f t="shared" si="6"/>
        <v>58562.92000000001</v>
      </c>
      <c r="K121" s="5">
        <f t="shared" si="11"/>
        <v>58562.92000000001</v>
      </c>
      <c r="M121" s="14">
        <v>0.521</v>
      </c>
      <c r="O121" s="5">
        <f t="shared" si="10"/>
        <v>30511.28132000001</v>
      </c>
      <c r="Q121" s="16">
        <f t="shared" si="8"/>
        <v>28051.638680000004</v>
      </c>
      <c r="S121" s="16">
        <f t="shared" si="9"/>
        <v>0</v>
      </c>
    </row>
    <row r="122" spans="1:19" ht="11.25">
      <c r="A122" s="26" t="s">
        <v>117</v>
      </c>
      <c r="C122" s="27" t="s">
        <v>246</v>
      </c>
      <c r="E122" s="20">
        <v>12198.5</v>
      </c>
      <c r="G122" s="52">
        <v>0.5</v>
      </c>
      <c r="I122" s="20">
        <f t="shared" si="6"/>
        <v>6099.25</v>
      </c>
      <c r="K122" s="5">
        <f t="shared" si="11"/>
        <v>6099.25</v>
      </c>
      <c r="M122" s="14">
        <v>0.534125</v>
      </c>
      <c r="O122" s="5">
        <f t="shared" si="10"/>
        <v>3257.76190625</v>
      </c>
      <c r="Q122" s="16">
        <f t="shared" si="8"/>
        <v>2841.48809375</v>
      </c>
      <c r="S122" s="16">
        <f t="shared" si="9"/>
        <v>0</v>
      </c>
    </row>
    <row r="123" spans="1:19" ht="11.25">
      <c r="A123" s="26" t="s">
        <v>118</v>
      </c>
      <c r="C123" s="27" t="s">
        <v>247</v>
      </c>
      <c r="E123" s="20">
        <v>0</v>
      </c>
      <c r="G123" s="52">
        <v>0.5</v>
      </c>
      <c r="I123" s="20">
        <f t="shared" si="6"/>
        <v>0</v>
      </c>
      <c r="K123" s="5">
        <f t="shared" si="11"/>
        <v>0</v>
      </c>
      <c r="M123" s="14">
        <v>0.415125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6" t="s">
        <v>119</v>
      </c>
      <c r="C124" s="27" t="s">
        <v>248</v>
      </c>
      <c r="E124" s="20">
        <v>41470.31999999999</v>
      </c>
      <c r="G124" s="52">
        <v>0.5</v>
      </c>
      <c r="I124" s="20">
        <f t="shared" si="6"/>
        <v>20735.159999999996</v>
      </c>
      <c r="K124" s="5">
        <f t="shared" si="11"/>
        <v>20735.159999999996</v>
      </c>
      <c r="M124" s="14">
        <v>0.34662499999999996</v>
      </c>
      <c r="O124" s="5">
        <f t="shared" si="10"/>
        <v>7187.324834999998</v>
      </c>
      <c r="Q124" s="16">
        <f t="shared" si="8"/>
        <v>13547.835164999999</v>
      </c>
      <c r="S124" s="16">
        <f t="shared" si="9"/>
        <v>0</v>
      </c>
    </row>
    <row r="125" spans="1:19" ht="11.25">
      <c r="A125" s="26" t="s">
        <v>120</v>
      </c>
      <c r="C125" s="27" t="s">
        <v>249</v>
      </c>
      <c r="E125" s="20">
        <v>123845.32000000002</v>
      </c>
      <c r="G125" s="52">
        <v>0.5</v>
      </c>
      <c r="I125" s="20">
        <f aca="true" t="shared" si="12" ref="I125:I139">E125*G125</f>
        <v>61922.66000000001</v>
      </c>
      <c r="K125" s="5">
        <f t="shared" si="11"/>
        <v>61922.66000000001</v>
      </c>
      <c r="M125" s="14">
        <v>0.306875</v>
      </c>
      <c r="O125" s="5">
        <f t="shared" si="10"/>
        <v>19002.516287500002</v>
      </c>
      <c r="Q125" s="16">
        <f t="shared" si="8"/>
        <v>42920.14371250001</v>
      </c>
      <c r="S125" s="16">
        <f t="shared" si="9"/>
        <v>0</v>
      </c>
    </row>
    <row r="126" spans="1:19" ht="11.25">
      <c r="A126" s="26" t="s">
        <v>121</v>
      </c>
      <c r="C126" s="27" t="s">
        <v>250</v>
      </c>
      <c r="E126" s="20">
        <v>0</v>
      </c>
      <c r="G126" s="52">
        <v>0.5</v>
      </c>
      <c r="I126" s="20">
        <f t="shared" si="12"/>
        <v>0</v>
      </c>
      <c r="K126" s="5">
        <f t="shared" si="11"/>
        <v>0</v>
      </c>
      <c r="M126" s="14">
        <v>0.40675000000000006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6" t="s">
        <v>122</v>
      </c>
      <c r="C127" s="27" t="s">
        <v>251</v>
      </c>
      <c r="E127" s="20">
        <v>67327.14</v>
      </c>
      <c r="G127" s="52">
        <v>0.5</v>
      </c>
      <c r="I127" s="20">
        <f t="shared" si="12"/>
        <v>33663.57</v>
      </c>
      <c r="K127" s="5">
        <f t="shared" si="11"/>
        <v>33663.57</v>
      </c>
      <c r="M127" s="14">
        <v>0.441875</v>
      </c>
      <c r="O127" s="5">
        <f t="shared" si="10"/>
        <v>14875.08999375</v>
      </c>
      <c r="Q127" s="16">
        <f t="shared" si="8"/>
        <v>18788.48000625</v>
      </c>
      <c r="S127" s="16">
        <f t="shared" si="9"/>
        <v>0</v>
      </c>
    </row>
    <row r="128" spans="1:19" ht="11.25">
      <c r="A128" s="26" t="s">
        <v>123</v>
      </c>
      <c r="C128" s="27" t="s">
        <v>252</v>
      </c>
      <c r="E128" s="20">
        <v>0</v>
      </c>
      <c r="G128" s="52">
        <v>0.5</v>
      </c>
      <c r="I128" s="20">
        <f t="shared" si="12"/>
        <v>0</v>
      </c>
      <c r="K128" s="5">
        <f t="shared" si="11"/>
        <v>0</v>
      </c>
      <c r="M128" s="14">
        <v>0.348375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6" t="s">
        <v>124</v>
      </c>
      <c r="C129" s="27" t="s">
        <v>253</v>
      </c>
      <c r="E129" s="20">
        <v>31480</v>
      </c>
      <c r="G129" s="52">
        <v>0.5</v>
      </c>
      <c r="I129" s="20">
        <f t="shared" si="12"/>
        <v>15740</v>
      </c>
      <c r="K129" s="5">
        <f t="shared" si="11"/>
        <v>15740</v>
      </c>
      <c r="M129" s="14">
        <v>0.325625</v>
      </c>
      <c r="O129" s="5">
        <f t="shared" si="10"/>
        <v>5125.3375</v>
      </c>
      <c r="Q129" s="16">
        <f t="shared" si="8"/>
        <v>10614.6625</v>
      </c>
      <c r="S129" s="16">
        <f t="shared" si="9"/>
        <v>0</v>
      </c>
    </row>
    <row r="130" spans="1:19" ht="11.25">
      <c r="A130" s="26" t="s">
        <v>125</v>
      </c>
      <c r="C130" s="27" t="s">
        <v>254</v>
      </c>
      <c r="E130" s="20">
        <v>9837.5</v>
      </c>
      <c r="G130" s="52">
        <v>0.5</v>
      </c>
      <c r="I130" s="20">
        <f t="shared" si="12"/>
        <v>4918.75</v>
      </c>
      <c r="K130" s="5">
        <f t="shared" si="11"/>
        <v>4918.75</v>
      </c>
      <c r="M130" s="14">
        <v>0.254375</v>
      </c>
      <c r="O130" s="5">
        <f t="shared" si="10"/>
        <v>1251.20703125</v>
      </c>
      <c r="Q130" s="16">
        <f t="shared" si="8"/>
        <v>3667.54296875</v>
      </c>
      <c r="S130" s="16">
        <f t="shared" si="9"/>
        <v>0</v>
      </c>
    </row>
    <row r="131" spans="1:19" ht="11.25">
      <c r="A131" s="26" t="s">
        <v>126</v>
      </c>
      <c r="C131" s="27" t="s">
        <v>255</v>
      </c>
      <c r="E131" s="20">
        <v>165800.21</v>
      </c>
      <c r="G131" s="52">
        <v>0.5</v>
      </c>
      <c r="I131" s="20">
        <f t="shared" si="12"/>
        <v>82900.105</v>
      </c>
      <c r="K131" s="5">
        <f t="shared" si="11"/>
        <v>82900.105</v>
      </c>
      <c r="M131" s="14">
        <v>0.461375</v>
      </c>
      <c r="O131" s="5">
        <f t="shared" si="10"/>
        <v>38248.035944375</v>
      </c>
      <c r="Q131" s="16">
        <f t="shared" si="8"/>
        <v>44652.069055625</v>
      </c>
      <c r="S131" s="16">
        <f t="shared" si="9"/>
        <v>0</v>
      </c>
    </row>
    <row r="132" spans="1:19" ht="11.25">
      <c r="A132" s="26" t="s">
        <v>127</v>
      </c>
      <c r="C132" s="27" t="s">
        <v>256</v>
      </c>
      <c r="E132" s="20">
        <v>229797.92000000004</v>
      </c>
      <c r="G132" s="52">
        <v>0.5</v>
      </c>
      <c r="I132" s="20">
        <f t="shared" si="12"/>
        <v>114898.96000000002</v>
      </c>
      <c r="K132" s="5">
        <f t="shared" si="11"/>
        <v>114898.96000000002</v>
      </c>
      <c r="M132" s="14">
        <v>0.38399999999999995</v>
      </c>
      <c r="O132" s="5">
        <f t="shared" si="10"/>
        <v>44121.20064</v>
      </c>
      <c r="Q132" s="16">
        <f t="shared" si="8"/>
        <v>70777.75936000003</v>
      </c>
      <c r="S132" s="16">
        <f t="shared" si="9"/>
        <v>0</v>
      </c>
    </row>
    <row r="133" spans="1:19" ht="11.25">
      <c r="A133" s="26" t="s">
        <v>128</v>
      </c>
      <c r="C133" s="27" t="s">
        <v>257</v>
      </c>
      <c r="E133" s="20">
        <v>0</v>
      </c>
      <c r="G133" s="52">
        <v>0.5</v>
      </c>
      <c r="I133" s="20">
        <f t="shared" si="12"/>
        <v>0</v>
      </c>
      <c r="K133" s="5">
        <f t="shared" si="11"/>
        <v>0</v>
      </c>
      <c r="M133" s="14">
        <v>0.439125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6" t="s">
        <v>129</v>
      </c>
      <c r="C134" s="27" t="s">
        <v>258</v>
      </c>
      <c r="E134" s="20">
        <v>11018</v>
      </c>
      <c r="G134" s="52">
        <v>0.5</v>
      </c>
      <c r="I134" s="20">
        <f t="shared" si="12"/>
        <v>5509</v>
      </c>
      <c r="K134" s="5">
        <f t="shared" si="11"/>
        <v>5509</v>
      </c>
      <c r="M134" s="14">
        <v>0.337375</v>
      </c>
      <c r="O134" s="5">
        <f t="shared" si="10"/>
        <v>1858.598875</v>
      </c>
      <c r="Q134" s="16">
        <f t="shared" si="8"/>
        <v>3650.4011250000003</v>
      </c>
      <c r="S134" s="16">
        <f t="shared" si="9"/>
        <v>0</v>
      </c>
    </row>
    <row r="135" spans="1:19" ht="11.25">
      <c r="A135" s="26" t="s">
        <v>130</v>
      </c>
      <c r="C135" s="27" t="s">
        <v>259</v>
      </c>
      <c r="E135" s="20">
        <v>14933.53</v>
      </c>
      <c r="G135" s="52">
        <v>0.5</v>
      </c>
      <c r="I135" s="20">
        <f t="shared" si="12"/>
        <v>7466.765</v>
      </c>
      <c r="K135" s="5">
        <f t="shared" si="11"/>
        <v>7466.765</v>
      </c>
      <c r="M135" s="14">
        <v>0.304</v>
      </c>
      <c r="O135" s="5">
        <f t="shared" si="10"/>
        <v>2269.89656</v>
      </c>
      <c r="Q135" s="16">
        <f t="shared" si="8"/>
        <v>5196.86844</v>
      </c>
      <c r="S135" s="16">
        <f t="shared" si="9"/>
        <v>0</v>
      </c>
    </row>
    <row r="136" spans="1:19" ht="11.25">
      <c r="A136" s="26" t="s">
        <v>131</v>
      </c>
      <c r="C136" s="27" t="s">
        <v>260</v>
      </c>
      <c r="E136" s="20">
        <v>317384.80000000005</v>
      </c>
      <c r="G136" s="52">
        <v>0.5</v>
      </c>
      <c r="I136" s="20">
        <f t="shared" si="12"/>
        <v>158692.40000000002</v>
      </c>
      <c r="K136" s="5">
        <f t="shared" si="11"/>
        <v>158692.40000000002</v>
      </c>
      <c r="M136" s="14">
        <v>0.446125</v>
      </c>
      <c r="O136" s="5">
        <f>K136*M136</f>
        <v>70796.64695000001</v>
      </c>
      <c r="Q136" s="16">
        <f>K136-O136</f>
        <v>87895.75305000001</v>
      </c>
      <c r="S136" s="16">
        <f t="shared" si="9"/>
        <v>0</v>
      </c>
    </row>
    <row r="137" spans="1:19" ht="11.25">
      <c r="A137" s="26" t="s">
        <v>132</v>
      </c>
      <c r="C137" s="27" t="s">
        <v>261</v>
      </c>
      <c r="E137" s="20">
        <v>0</v>
      </c>
      <c r="G137" s="52">
        <v>0.5</v>
      </c>
      <c r="I137" s="20">
        <f t="shared" si="12"/>
        <v>0</v>
      </c>
      <c r="K137" s="5">
        <f t="shared" si="11"/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26" t="s">
        <v>133</v>
      </c>
      <c r="C138" s="27" t="s">
        <v>262</v>
      </c>
      <c r="E138" s="20">
        <v>5200.25</v>
      </c>
      <c r="G138" s="52">
        <v>0.5</v>
      </c>
      <c r="I138" s="20">
        <f t="shared" si="12"/>
        <v>2600.125</v>
      </c>
      <c r="K138" s="5">
        <f t="shared" si="11"/>
        <v>2600.125</v>
      </c>
      <c r="M138" s="14">
        <v>0.569125</v>
      </c>
      <c r="O138" s="5">
        <f>K138*M138</f>
        <v>1479.796140625</v>
      </c>
      <c r="Q138" s="16">
        <f>K138-O138</f>
        <v>1120.328859375</v>
      </c>
      <c r="S138" s="16">
        <f>E138-(I138+O138+Q138)</f>
        <v>0</v>
      </c>
    </row>
    <row r="139" spans="1:19" ht="11.25">
      <c r="A139" s="26" t="s">
        <v>134</v>
      </c>
      <c r="C139" s="27" t="s">
        <v>263</v>
      </c>
      <c r="E139" s="20">
        <v>7657.5</v>
      </c>
      <c r="G139" s="52">
        <v>0.5</v>
      </c>
      <c r="I139" s="20">
        <f t="shared" si="12"/>
        <v>3828.75</v>
      </c>
      <c r="K139" s="5">
        <f t="shared" si="11"/>
        <v>3828.75</v>
      </c>
      <c r="M139" s="14">
        <v>0.573375</v>
      </c>
      <c r="O139" s="5">
        <f>K139*M139</f>
        <v>2195.30953125</v>
      </c>
      <c r="Q139" s="16">
        <f>K139-O139</f>
        <v>1633.44046875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27" t="s">
        <v>264</v>
      </c>
      <c r="E143" s="6">
        <f>SUM(E9:E142)</f>
        <v>5520950.9799999995</v>
      </c>
      <c r="G143" s="6"/>
      <c r="I143" s="18">
        <f>SUM(I9:I142)</f>
        <v>2760475.4899999998</v>
      </c>
      <c r="K143" s="5">
        <f>SUM(K9:K142)</f>
        <v>2760475.4899999998</v>
      </c>
      <c r="O143" s="5">
        <f>SUM(O9:O142)</f>
        <v>1185682.113310625</v>
      </c>
      <c r="Q143" s="16">
        <f>K143-O143</f>
        <v>1574793.3766893747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53" t="s">
        <v>284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283</v>
      </c>
      <c r="G4" s="6"/>
      <c r="M4" s="2" t="s">
        <v>276</v>
      </c>
    </row>
    <row r="5" spans="5:23" ht="11.25">
      <c r="E5" s="8" t="s">
        <v>281</v>
      </c>
      <c r="G5" s="21">
        <v>0.5</v>
      </c>
      <c r="K5" s="15">
        <f>1-G5</f>
        <v>0.5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97307.40999999999</v>
      </c>
      <c r="G9" s="21">
        <v>0.5</v>
      </c>
      <c r="H9" s="14"/>
      <c r="I9" s="18">
        <f>JLY!I9+AUG!I9+SEP!I9+OCT!I9+NOV!I9+DEC!I9+JAN!I9+FEB!I9+MAR!I9+APR!I9+MAY!I9+JNE!I9</f>
        <v>48653.704999999994</v>
      </c>
      <c r="K9" s="18">
        <f>JLY!K9+AUG!K9+SEP!K9+OCT!K9+NOV!K9+DEC!K9+JAN!K9+FEB!K9+MAR!K9+APR!K9+MAY!K9+JNE!K9</f>
        <v>48653.704999999994</v>
      </c>
      <c r="M9" s="14">
        <v>0.2915</v>
      </c>
      <c r="O9" s="18">
        <f>JLY!O9+AUG!O9+SEP!O9+OCT!O9+NOV!O9+DEC!O9+JAN!O9+FEB!O9+MAR!O9+APR!O9+MAY!O9+JNE!O9</f>
        <v>14182.5550075</v>
      </c>
      <c r="Q9" s="18">
        <f>JLY!Q9+AUG!Q9+SEP!Q9+OCT!Q9+NOV!Q9+DEC!Q9+JAN!Q9+FEB!Q9+MAR!Q9+APR!Q9+MAY!Q9+JNE!Q9</f>
        <v>34471.1499925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595816.45</v>
      </c>
      <c r="G10" s="21">
        <v>0.5</v>
      </c>
      <c r="H10" s="14"/>
      <c r="I10" s="18">
        <f>JLY!I10+AUG!I10+SEP!I10+OCT!I10+NOV!I10+DEC!I10+JAN!I10+FEB!I10+MAR!I10+APR!I10+MAY!I10+JNE!I10</f>
        <v>297908.225</v>
      </c>
      <c r="K10" s="18">
        <f>JLY!K10+AUG!K10+SEP!K10+OCT!K10+NOV!K10+DEC!K10+JAN!K10+FEB!K10+MAR!K10+APR!K10+MAY!K10+JNE!K10</f>
        <v>297908.225</v>
      </c>
      <c r="M10" s="14">
        <v>0.55925</v>
      </c>
      <c r="O10" s="18">
        <f>JLY!O10+AUG!O10+SEP!O10+OCT!O10+NOV!O10+DEC!O10+JAN!O10+FEB!O10+MAR!O10+APR!O10+MAY!O10+JNE!O10</f>
        <v>166605.17483125</v>
      </c>
      <c r="Q10" s="18">
        <f>JLY!Q10+AUG!Q10+SEP!Q10+OCT!Q10+NOV!Q10+DEC!Q10+JAN!Q10+FEB!Q10+MAR!Q10+APR!Q10+MAY!Q10+JNE!Q10</f>
        <v>131303.05016875002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111459</v>
      </c>
      <c r="G11" s="21">
        <v>0.5</v>
      </c>
      <c r="H11" s="14"/>
      <c r="I11" s="18">
        <f>JLY!I11+AUG!I11+SEP!I11+OCT!I11+NOV!I11+DEC!I11+JAN!I11+FEB!I11+MAR!I11+APR!I11+MAY!I11+JNE!I11</f>
        <v>55729.5</v>
      </c>
      <c r="K11" s="18">
        <f>JLY!K11+AUG!K11+SEP!K11+OCT!K11+NOV!K11+DEC!K11+JAN!K11+FEB!K11+MAR!K11+APR!K11+MAY!K11+JNE!K11</f>
        <v>55729.5</v>
      </c>
      <c r="M11" s="14">
        <v>0.2405</v>
      </c>
      <c r="O11" s="18">
        <f>JLY!O11+AUG!O11+SEP!O11+OCT!O11+NOV!O11+DEC!O11+JAN!O11+FEB!O11+MAR!O11+APR!O11+MAY!O11+JNE!O11</f>
        <v>13402.94475</v>
      </c>
      <c r="Q11" s="18">
        <f>JLY!Q11+AUG!Q11+SEP!Q11+OCT!Q11+NOV!Q11+DEC!Q11+JAN!Q11+FEB!Q11+MAR!Q11+APR!Q11+MAY!Q11+JNE!Q11</f>
        <v>42326.55525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368812.9000000001</v>
      </c>
      <c r="G12" s="21">
        <v>0.5</v>
      </c>
      <c r="H12" s="14"/>
      <c r="I12" s="18">
        <f>JLY!I12+AUG!I12+SEP!I12+OCT!I12+NOV!I12+DEC!I12+JAN!I12+FEB!I12+MAR!I12+APR!I12+MAY!I12+JNE!I12</f>
        <v>184406.45000000004</v>
      </c>
      <c r="K12" s="18">
        <f>JLY!K12+AUG!K12+SEP!K12+OCT!K12+NOV!K12+DEC!K12+JAN!K12+FEB!K12+MAR!K12+APR!K12+MAY!K12+JNE!K12</f>
        <v>184406.45000000004</v>
      </c>
      <c r="M12" s="14">
        <v>0.4085</v>
      </c>
      <c r="O12" s="18">
        <f>JLY!O12+AUG!O12+SEP!O12+OCT!O12+NOV!O12+DEC!O12+JAN!O12+FEB!O12+MAR!O12+APR!O12+MAY!O12+JNE!O12</f>
        <v>75330.034825</v>
      </c>
      <c r="Q12" s="18">
        <f>JLY!Q12+AUG!Q12+SEP!Q12+OCT!Q12+NOV!Q12+DEC!Q12+JAN!Q12+FEB!Q12+MAR!Q12+APR!Q12+MAY!Q12+JNE!Q12</f>
        <v>109076.41517500002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291613.56</v>
      </c>
      <c r="G13" s="21">
        <v>0.5</v>
      </c>
      <c r="H13" s="14"/>
      <c r="I13" s="18">
        <f>JLY!I13+AUG!I13+SEP!I13+OCT!I13+NOV!I13+DEC!I13+JAN!I13+FEB!I13+MAR!I13+APR!I13+MAY!I13+JNE!I13</f>
        <v>145806.78</v>
      </c>
      <c r="K13" s="18">
        <f>JLY!K13+AUG!K13+SEP!K13+OCT!K13+NOV!K13+DEC!K13+JAN!K13+FEB!K13+MAR!K13+APR!K13+MAY!K13+JNE!K13</f>
        <v>145806.78</v>
      </c>
      <c r="M13" s="14">
        <v>0.34025</v>
      </c>
      <c r="O13" s="18">
        <f>JLY!O13+AUG!O13+SEP!O13+OCT!O13+NOV!O13+DEC!O13+JAN!O13+FEB!O13+MAR!O13+APR!O13+MAY!O13+JNE!O13</f>
        <v>49610.756895000006</v>
      </c>
      <c r="Q13" s="18">
        <f>JLY!Q13+AUG!Q13+SEP!Q13+OCT!Q13+NOV!Q13+DEC!Q13+JAN!Q13+FEB!Q13+MAR!Q13+APR!Q13+MAY!Q13+JNE!Q13</f>
        <v>96196.023105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124015.29999999999</v>
      </c>
      <c r="G14" s="21">
        <v>0.5</v>
      </c>
      <c r="H14" s="14"/>
      <c r="I14" s="18">
        <f>JLY!I14+AUG!I14+SEP!I14+OCT!I14+NOV!I14+DEC!I14+JAN!I14+FEB!I14+MAR!I14+APR!I14+MAY!I14+JNE!I14</f>
        <v>62007.649999999994</v>
      </c>
      <c r="K14" s="18">
        <f>JLY!K14+AUG!K14+SEP!K14+OCT!K14+NOV!K14+DEC!K14+JAN!K14+FEB!K14+MAR!K14+APR!K14+MAY!K14+JNE!K14</f>
        <v>62007.649999999994</v>
      </c>
      <c r="M14" s="14">
        <v>0.32987500000000003</v>
      </c>
      <c r="O14" s="18">
        <f>JLY!O14+AUG!O14+SEP!O14+OCT!O14+NOV!O14+DEC!O14+JAN!O14+FEB!O14+MAR!O14+APR!O14+MAY!O14+JNE!O14</f>
        <v>20454.77354375</v>
      </c>
      <c r="Q14" s="18">
        <f>JLY!Q14+AUG!Q14+SEP!Q14+OCT!Q14+NOV!Q14+DEC!Q14+JAN!Q14+FEB!Q14+MAR!Q14+APR!Q14+MAY!Q14+JNE!Q14</f>
        <v>41552.87645625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1238159.9500000002</v>
      </c>
      <c r="G15" s="21">
        <v>0.5</v>
      </c>
      <c r="H15" s="14"/>
      <c r="I15" s="18">
        <f>JLY!I15+AUG!I15+SEP!I15+OCT!I15+NOV!I15+DEC!I15+JAN!I15+FEB!I15+MAR!I15+APR!I15+MAY!I15+JNE!I15</f>
        <v>619079.9750000001</v>
      </c>
      <c r="K15" s="18">
        <f>JLY!K15+AUG!K15+SEP!K15+OCT!K15+NOV!K15+DEC!K15+JAN!K15+FEB!K15+MAR!K15+APR!K15+MAY!K15+JNE!K15</f>
        <v>619079.9750000001</v>
      </c>
      <c r="M15" s="14">
        <v>0.57525</v>
      </c>
      <c r="O15" s="18">
        <f>JLY!O15+AUG!O15+SEP!O15+OCT!O15+NOV!O15+DEC!O15+JAN!O15+FEB!O15+MAR!O15+APR!O15+MAY!O15+JNE!O15</f>
        <v>356125.75561875</v>
      </c>
      <c r="Q15" s="18">
        <f>JLY!Q15+AUG!Q15+SEP!Q15+OCT!Q15+NOV!Q15+DEC!Q15+JAN!Q15+FEB!Q15+MAR!Q15+APR!Q15+MAY!Q15+JNE!Q15</f>
        <v>262954.21938125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562636.9</v>
      </c>
      <c r="G16" s="21">
        <v>0.5</v>
      </c>
      <c r="H16" s="14"/>
      <c r="I16" s="18">
        <f>JLY!I16+AUG!I16+SEP!I16+OCT!I16+NOV!I16+DEC!I16+JAN!I16+FEB!I16+MAR!I16+APR!I16+MAY!I16+JNE!I16</f>
        <v>281318.45</v>
      </c>
      <c r="K16" s="18">
        <f>JLY!K16+AUG!K16+SEP!K16+OCT!K16+NOV!K16+DEC!K16+JAN!K16+FEB!K16+MAR!K16+APR!K16+MAY!K16+JNE!K16</f>
        <v>281318.45</v>
      </c>
      <c r="M16" s="14">
        <v>0.41275</v>
      </c>
      <c r="O16" s="18">
        <f>JLY!O16+AUG!O16+SEP!O16+OCT!O16+NOV!O16+DEC!O16+JAN!O16+FEB!O16+MAR!O16+APR!O16+MAY!O16+JNE!O16</f>
        <v>116114.1902375</v>
      </c>
      <c r="Q16" s="18">
        <f>JLY!Q16+AUG!Q16+SEP!Q16+OCT!Q16+NOV!Q16+DEC!Q16+JAN!Q16+FEB!Q16+MAR!Q16+APR!Q16+MAY!Q16+JNE!Q16</f>
        <v>165204.25976250003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71560.22</v>
      </c>
      <c r="G17" s="21">
        <v>0.5</v>
      </c>
      <c r="H17" s="14"/>
      <c r="I17" s="18">
        <f>JLY!I17+AUG!I17+SEP!I17+OCT!I17+NOV!I17+DEC!I17+JAN!I17+FEB!I17+MAR!I17+APR!I17+MAY!I17+JNE!I17</f>
        <v>35780.11</v>
      </c>
      <c r="K17" s="18">
        <f>JLY!K17+AUG!K17+SEP!K17+OCT!K17+NOV!K17+DEC!K17+JAN!K17+FEB!K17+MAR!K17+APR!K17+MAY!K17+JNE!K17</f>
        <v>35780.11</v>
      </c>
      <c r="M17" s="14">
        <v>0.5347500000000001</v>
      </c>
      <c r="O17" s="18">
        <f>JLY!O17+AUG!O17+SEP!O17+OCT!O17+NOV!O17+DEC!O17+JAN!O17+FEB!O17+MAR!O17+APR!O17+MAY!O17+JNE!O17</f>
        <v>19133.413822500002</v>
      </c>
      <c r="Q17" s="18">
        <f>JLY!Q17+AUG!Q17+SEP!Q17+OCT!Q17+NOV!Q17+DEC!Q17+JAN!Q17+FEB!Q17+MAR!Q17+APR!Q17+MAY!Q17+JNE!Q17</f>
        <v>16646.696177499995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538535.1499999999</v>
      </c>
      <c r="G18" s="21">
        <v>0.5</v>
      </c>
      <c r="H18" s="14"/>
      <c r="I18" s="18">
        <f>JLY!I18+AUG!I18+SEP!I18+OCT!I18+NOV!I18+DEC!I18+JAN!I18+FEB!I18+MAR!I18+APR!I18+MAY!I18+JNE!I18</f>
        <v>269267.57499999995</v>
      </c>
      <c r="K18" s="18">
        <f>JLY!K18+AUG!K18+SEP!K18+OCT!K18+NOV!K18+DEC!K18+JAN!K18+FEB!K18+MAR!K18+APR!K18+MAY!K18+JNE!K18</f>
        <v>269267.57499999995</v>
      </c>
      <c r="M18" s="14">
        <v>0.42</v>
      </c>
      <c r="O18" s="18">
        <f>JLY!O18+AUG!O18+SEP!O18+OCT!O18+NOV!O18+DEC!O18+JAN!O18+FEB!O18+MAR!O18+APR!O18+MAY!O18+JNE!O18</f>
        <v>113092.38149999999</v>
      </c>
      <c r="Q18" s="18">
        <f>JLY!Q18+AUG!Q18+SEP!Q18+OCT!Q18+NOV!Q18+DEC!Q18+JAN!Q18+FEB!Q18+MAR!Q18+APR!Q18+MAY!Q18+JNE!Q18</f>
        <v>156175.1935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15161.31</v>
      </c>
      <c r="G19" s="21">
        <v>0.5</v>
      </c>
      <c r="H19" s="14"/>
      <c r="I19" s="18">
        <f>JLY!I19+AUG!I19+SEP!I19+OCT!I19+NOV!I19+DEC!I19+JAN!I19+FEB!I19+MAR!I19+APR!I19+MAY!I19+JNE!I19</f>
        <v>7580.655</v>
      </c>
      <c r="K19" s="18">
        <f>JLY!K19+AUG!K19+SEP!K19+OCT!K19+NOV!K19+DEC!K19+JAN!K19+FEB!K19+MAR!K19+APR!K19+MAY!K19+JNE!K19</f>
        <v>7580.655</v>
      </c>
      <c r="M19" s="14">
        <v>0.263625</v>
      </c>
      <c r="O19" s="18">
        <f>JLY!O19+AUG!O19+SEP!O19+OCT!O19+NOV!O19+DEC!O19+JAN!O19+FEB!O19+MAR!O19+APR!O19+MAY!O19+JNE!O19</f>
        <v>1998.450174375</v>
      </c>
      <c r="Q19" s="18">
        <f>JLY!Q19+AUG!Q19+SEP!Q19+OCT!Q19+NOV!Q19+DEC!Q19+JAN!Q19+FEB!Q19+MAR!Q19+APR!Q19+MAY!Q19+JNE!Q19</f>
        <v>5582.204825625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222705.39</v>
      </c>
      <c r="G20" s="21">
        <v>0.5</v>
      </c>
      <c r="H20" s="14"/>
      <c r="I20" s="18">
        <f>JLY!I20+AUG!I20+SEP!I20+OCT!I20+NOV!I20+DEC!I20+JAN!I20+FEB!I20+MAR!I20+APR!I20+MAY!I20+JNE!I20</f>
        <v>111352.695</v>
      </c>
      <c r="K20" s="18">
        <f>JLY!K20+AUG!K20+SEP!K20+OCT!K20+NOV!K20+DEC!K20+JAN!K20+FEB!K20+MAR!K20+APR!K20+MAY!K20+JNE!K20</f>
        <v>111352.695</v>
      </c>
      <c r="M20" s="14">
        <v>0.45025000000000004</v>
      </c>
      <c r="O20" s="18">
        <f>JLY!O20+AUG!O20+SEP!O20+OCT!O20+NOV!O20+DEC!O20+JAN!O20+FEB!O20+MAR!O20+APR!O20+MAY!O20+JNE!O20</f>
        <v>50136.55092375</v>
      </c>
      <c r="Q20" s="18">
        <f>JLY!Q20+AUG!Q20+SEP!Q20+OCT!Q20+NOV!Q20+DEC!Q20+JAN!Q20+FEB!Q20+MAR!Q20+APR!Q20+MAY!Q20+JNE!Q20</f>
        <v>61216.14407624999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25625.6</v>
      </c>
      <c r="G21" s="21">
        <v>0.5</v>
      </c>
      <c r="H21" s="14"/>
      <c r="I21" s="18">
        <f>JLY!I21+AUG!I21+SEP!I21+OCT!I21+NOV!I21+DEC!I21+JAN!I21+FEB!I21+MAR!I21+APR!I21+MAY!I21+JNE!I21</f>
        <v>12812.8</v>
      </c>
      <c r="K21" s="18">
        <f>JLY!K21+AUG!K21+SEP!K21+OCT!K21+NOV!K21+DEC!K21+JAN!K21+FEB!K21+MAR!K21+APR!K21+MAY!K21+JNE!K21</f>
        <v>12812.8</v>
      </c>
      <c r="M21" s="14">
        <v>0.304875</v>
      </c>
      <c r="O21" s="18">
        <f>JLY!O21+AUG!O21+SEP!O21+OCT!O21+NOV!O21+DEC!O21+JAN!O21+FEB!O21+MAR!O21+APR!O21+MAY!O21+JNE!O21</f>
        <v>3906.3023999999996</v>
      </c>
      <c r="Q21" s="18">
        <f>JLY!Q21+AUG!Q21+SEP!Q21+OCT!Q21+NOV!Q21+DEC!Q21+JAN!Q21+FEB!Q21+MAR!Q21+APR!Q21+MAY!Q21+JNE!Q21</f>
        <v>8906.497599999999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133917.74</v>
      </c>
      <c r="G22" s="21">
        <v>0.5</v>
      </c>
      <c r="H22" s="14"/>
      <c r="I22" s="18">
        <f>JLY!I22+AUG!I22+SEP!I22+OCT!I22+NOV!I22+DEC!I22+JAN!I22+FEB!I22+MAR!I22+APR!I22+MAY!I22+JNE!I22</f>
        <v>66958.87</v>
      </c>
      <c r="K22" s="18">
        <f>JLY!K22+AUG!K22+SEP!K22+OCT!K22+NOV!K22+DEC!K22+JAN!K22+FEB!K22+MAR!K22+APR!K22+MAY!K22+JNE!K22</f>
        <v>66958.87</v>
      </c>
      <c r="M22" s="14">
        <v>0.39449999999999996</v>
      </c>
      <c r="O22" s="18">
        <f>JLY!O22+AUG!O22+SEP!O22+OCT!O22+NOV!O22+DEC!O22+JAN!O22+FEB!O22+MAR!O22+APR!O22+MAY!O22+JNE!O22</f>
        <v>26415.274214999998</v>
      </c>
      <c r="Q22" s="18">
        <f>JLY!Q22+AUG!Q22+SEP!Q22+OCT!Q22+NOV!Q22+DEC!Q22+JAN!Q22+FEB!Q22+MAR!Q22+APR!Q22+MAY!Q22+JNE!Q22</f>
        <v>40543.59578500001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296195.73</v>
      </c>
      <c r="G23" s="21">
        <v>0.5</v>
      </c>
      <c r="H23" s="14"/>
      <c r="I23" s="18">
        <f>JLY!I23+AUG!I23+SEP!I23+OCT!I23+NOV!I23+DEC!I23+JAN!I23+FEB!I23+MAR!I23+APR!I23+MAY!I23+JNE!I23</f>
        <v>148097.865</v>
      </c>
      <c r="K23" s="18">
        <f>JLY!K23+AUG!K23+SEP!K23+OCT!K23+NOV!K23+DEC!K23+JAN!K23+FEB!K23+MAR!K23+APR!K23+MAY!K23+JNE!K23</f>
        <v>148097.865</v>
      </c>
      <c r="M23" s="14">
        <v>0.252875</v>
      </c>
      <c r="O23" s="18">
        <f>JLY!O23+AUG!O23+SEP!O23+OCT!O23+NOV!O23+DEC!O23+JAN!O23+FEB!O23+MAR!O23+APR!O23+MAY!O23+JNE!O23</f>
        <v>37450.247611875</v>
      </c>
      <c r="Q23" s="18">
        <f>JLY!Q23+AUG!Q23+SEP!Q23+OCT!Q23+NOV!Q23+DEC!Q23+JAN!Q23+FEB!Q23+MAR!Q23+APR!Q23+MAY!Q23+JNE!Q23</f>
        <v>110647.61738812499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561696.86</v>
      </c>
      <c r="G24" s="21">
        <v>0.5</v>
      </c>
      <c r="H24" s="14"/>
      <c r="I24" s="18">
        <f>JLY!I24+AUG!I24+SEP!I24+OCT!I24+NOV!I24+DEC!I24+JAN!I24+FEB!I24+MAR!I24+APR!I24+MAY!I24+JNE!I24</f>
        <v>280848.43</v>
      </c>
      <c r="K24" s="18">
        <f>JLY!K24+AUG!K24+SEP!K24+OCT!K24+NOV!K24+DEC!K24+JAN!K24+FEB!K24+MAR!K24+APR!K24+MAY!K24+JNE!K24</f>
        <v>280848.43</v>
      </c>
      <c r="M24" s="14">
        <v>0.38837499999999997</v>
      </c>
      <c r="O24" s="18">
        <f>JLY!O24+AUG!O24+SEP!O24+OCT!O24+NOV!O24+DEC!O24+JAN!O24+FEB!O24+MAR!O24+APR!O24+MAY!O24+JNE!O24</f>
        <v>109074.50900124996</v>
      </c>
      <c r="Q24" s="18">
        <f>JLY!Q24+AUG!Q24+SEP!Q24+OCT!Q24+NOV!Q24+DEC!Q24+JAN!Q24+FEB!Q24+MAR!Q24+APR!Q24+MAY!Q24+JNE!Q24</f>
        <v>171773.92099874996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838346.3200000001</v>
      </c>
      <c r="G25" s="21">
        <v>0.5</v>
      </c>
      <c r="H25" s="14"/>
      <c r="I25" s="18">
        <f>JLY!I25+AUG!I25+SEP!I25+OCT!I25+NOV!I25+DEC!I25+JAN!I25+FEB!I25+MAR!I25+APR!I25+MAY!I25+JNE!I25</f>
        <v>419173.16000000003</v>
      </c>
      <c r="K25" s="18">
        <f>JLY!K25+AUG!K25+SEP!K25+OCT!K25+NOV!K25+DEC!K25+JAN!K25+FEB!K25+MAR!K25+APR!K25+MAY!K25+JNE!K25</f>
        <v>419173.16000000003</v>
      </c>
      <c r="M25" s="14">
        <v>0.4135</v>
      </c>
      <c r="O25" s="18">
        <f>JLY!O25+AUG!O25+SEP!O25+OCT!O25+NOV!O25+DEC!O25+JAN!O25+FEB!O25+MAR!O25+APR!O25+MAY!O25+JNE!O25</f>
        <v>173328.10166</v>
      </c>
      <c r="Q25" s="18">
        <f>JLY!Q25+AUG!Q25+SEP!Q25+OCT!Q25+NOV!Q25+DEC!Q25+JAN!Q25+FEB!Q25+MAR!Q25+APR!Q25+MAY!Q25+JNE!Q25</f>
        <v>245845.05834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280417.80999999994</v>
      </c>
      <c r="G26" s="21">
        <v>0.5</v>
      </c>
      <c r="H26" s="14"/>
      <c r="I26" s="18">
        <f>JLY!I26+AUG!I26+SEP!I26+OCT!I26+NOV!I26+DEC!I26+JAN!I26+FEB!I26+MAR!I26+APR!I26+MAY!I26+JNE!I26</f>
        <v>140208.90499999997</v>
      </c>
      <c r="K26" s="18">
        <f>JLY!K26+AUG!K26+SEP!K26+OCT!K26+NOV!K26+DEC!K26+JAN!K26+FEB!K26+MAR!K26+APR!K26+MAY!K26+JNE!K26</f>
        <v>140208.90499999997</v>
      </c>
      <c r="M26" s="14">
        <v>0.36375</v>
      </c>
      <c r="O26" s="18">
        <f>JLY!O26+AUG!O26+SEP!O26+OCT!O26+NOV!O26+DEC!O26+JAN!O26+FEB!O26+MAR!O26+APR!O26+MAY!O26+JNE!O26</f>
        <v>51000.98919375</v>
      </c>
      <c r="Q26" s="18">
        <f>JLY!Q26+AUG!Q26+SEP!Q26+OCT!Q26+NOV!Q26+DEC!Q26+JAN!Q26+FEB!Q26+MAR!Q26+APR!Q26+MAY!Q26+JNE!Q26</f>
        <v>89207.91580625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137914.2</v>
      </c>
      <c r="G27" s="21">
        <v>0.5</v>
      </c>
      <c r="H27" s="14"/>
      <c r="I27" s="18">
        <f>JLY!I27+AUG!I27+SEP!I27+OCT!I27+NOV!I27+DEC!I27+JAN!I27+FEB!I27+MAR!I27+APR!I27+MAY!I27+JNE!I27</f>
        <v>68957.1</v>
      </c>
      <c r="K27" s="18">
        <f>JLY!K27+AUG!K27+SEP!K27+OCT!K27+NOV!K27+DEC!K27+JAN!K27+FEB!K27+MAR!K27+APR!K27+MAY!K27+JNE!K27</f>
        <v>68957.1</v>
      </c>
      <c r="M27" s="14">
        <v>0.391375</v>
      </c>
      <c r="O27" s="18">
        <f>JLY!O27+AUG!O27+SEP!O27+OCT!O27+NOV!O27+DEC!O27+JAN!O27+FEB!O27+MAR!O27+APR!O27+MAY!O27+JNE!O27</f>
        <v>26988.085012500003</v>
      </c>
      <c r="Q27" s="18">
        <f>JLY!Q27+AUG!Q27+SEP!Q27+OCT!Q27+NOV!Q27+DEC!Q27+JAN!Q27+FEB!Q27+MAR!Q27+APR!Q27+MAY!Q27+JNE!Q27</f>
        <v>41969.0149875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297323.92</v>
      </c>
      <c r="G28" s="21">
        <v>0.5</v>
      </c>
      <c r="H28" s="14"/>
      <c r="I28" s="18">
        <f>JLY!I28+AUG!I28+SEP!I28+OCT!I28+NOV!I28+DEC!I28+JAN!I28+FEB!I28+MAR!I28+APR!I28+MAY!I28+JNE!I28</f>
        <v>148661.96</v>
      </c>
      <c r="K28" s="18">
        <f>JLY!K28+AUG!K28+SEP!K28+OCT!K28+NOV!K28+DEC!K28+JAN!K28+FEB!K28+MAR!K28+APR!K28+MAY!K28+JNE!K28</f>
        <v>148661.96</v>
      </c>
      <c r="M28" s="14">
        <v>0.2755</v>
      </c>
      <c r="O28" s="18">
        <f>JLY!O28+AUG!O28+SEP!O28+OCT!O28+NOV!O28+DEC!O28+JAN!O28+FEB!O28+MAR!O28+APR!O28+MAY!O28+JNE!O28</f>
        <v>40956.36998</v>
      </c>
      <c r="Q28" s="18">
        <f>JLY!Q28+AUG!Q28+SEP!Q28+OCT!Q28+NOV!Q28+DEC!Q28+JAN!Q28+FEB!Q28+MAR!Q28+APR!Q28+MAY!Q28+JNE!Q28</f>
        <v>107705.59002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857361.23</v>
      </c>
      <c r="G29" s="21">
        <v>0.5</v>
      </c>
      <c r="H29" s="14"/>
      <c r="I29" s="18">
        <f>JLY!I29+AUG!I29+SEP!I29+OCT!I29+NOV!I29+DEC!I29+JAN!I29+FEB!I29+MAR!I29+APR!I29+MAY!I29+JNE!I29</f>
        <v>428680.615</v>
      </c>
      <c r="K29" s="18">
        <f>JLY!K29+AUG!K29+SEP!K29+OCT!K29+NOV!K29+DEC!K29+JAN!K29+FEB!K29+MAR!K29+APR!K29+MAY!K29+JNE!K29</f>
        <v>428680.615</v>
      </c>
      <c r="M29" s="14">
        <v>0.48162499999999997</v>
      </c>
      <c r="O29" s="18">
        <f>JLY!O29+AUG!O29+SEP!O29+OCT!O29+NOV!O29+DEC!O29+JAN!O29+FEB!O29+MAR!O29+APR!O29+MAY!O29+JNE!O29</f>
        <v>206463.30119937498</v>
      </c>
      <c r="Q29" s="18">
        <f>JLY!Q29+AUG!Q29+SEP!Q29+OCT!Q29+NOV!Q29+DEC!Q29+JAN!Q29+FEB!Q29+MAR!Q29+APR!Q29+MAY!Q29+JNE!Q29</f>
        <v>222217.313800625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53847.100000000006</v>
      </c>
      <c r="G30" s="21">
        <v>0.5</v>
      </c>
      <c r="H30" s="14"/>
      <c r="I30" s="18">
        <f>JLY!I30+AUG!I30+SEP!I30+OCT!I30+NOV!I30+DEC!I30+JAN!I30+FEB!I30+MAR!I30+APR!I30+MAY!I30+JNE!I30</f>
        <v>26923.550000000003</v>
      </c>
      <c r="K30" s="18">
        <f>JLY!K30+AUG!K30+SEP!K30+OCT!K30+NOV!K30+DEC!K30+JAN!K30+FEB!K30+MAR!K30+APR!K30+MAY!K30+JNE!K30</f>
        <v>26923.550000000003</v>
      </c>
      <c r="M30" s="14">
        <v>0.5996250000000001</v>
      </c>
      <c r="O30" s="18">
        <f>JLY!O30+AUG!O30+SEP!O30+OCT!O30+NOV!O30+DEC!O30+JAN!O30+FEB!O30+MAR!O30+APR!O30+MAY!O30+JNE!O30</f>
        <v>16144.033668750004</v>
      </c>
      <c r="Q30" s="18">
        <f>JLY!Q30+AUG!Q30+SEP!Q30+OCT!Q30+NOV!Q30+DEC!Q30+JAN!Q30+FEB!Q30+MAR!Q30+APR!Q30+MAY!Q30+JNE!Q30</f>
        <v>10779.516331249997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49647.49999999999</v>
      </c>
      <c r="G31" s="21">
        <v>0.5</v>
      </c>
      <c r="H31" s="14"/>
      <c r="I31" s="18">
        <f>JLY!I31+AUG!I31+SEP!I31+OCT!I31+NOV!I31+DEC!I31+JAN!I31+FEB!I31+MAR!I31+APR!I31+MAY!I31+JNE!I31</f>
        <v>24823.749999999996</v>
      </c>
      <c r="K31" s="18">
        <f>JLY!K31+AUG!K31+SEP!K31+OCT!K31+NOV!K31+DEC!K31+JAN!K31+FEB!K31+MAR!K31+APR!K31+MAY!K31+JNE!K31</f>
        <v>24823.749999999996</v>
      </c>
      <c r="M31" s="14">
        <v>0.36262500000000003</v>
      </c>
      <c r="O31" s="18">
        <f>JLY!O31+AUG!O31+SEP!O31+OCT!O31+NOV!O31+DEC!O31+JAN!O31+FEB!O31+MAR!O31+APR!O31+MAY!O31+JNE!O31</f>
        <v>9001.71234375</v>
      </c>
      <c r="Q31" s="18">
        <f>JLY!Q31+AUG!Q31+SEP!Q31+OCT!Q31+NOV!Q31+DEC!Q31+JAN!Q31+FEB!Q31+MAR!Q31+APR!Q31+MAY!Q31+JNE!Q31</f>
        <v>15822.037656249997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755328.92</v>
      </c>
      <c r="G32" s="21">
        <v>0.5</v>
      </c>
      <c r="H32" s="14"/>
      <c r="I32" s="18">
        <f>JLY!I32+AUG!I32+SEP!I32+OCT!I32+NOV!I32+DEC!I32+JAN!I32+FEB!I32+MAR!I32+APR!I32+MAY!I32+JNE!I32</f>
        <v>377664.46</v>
      </c>
      <c r="K32" s="18">
        <f>JLY!K32+AUG!K32+SEP!K32+OCT!K32+NOV!K32+DEC!K32+JAN!K32+FEB!K32+MAR!K32+APR!K32+MAY!K32+JNE!K32</f>
        <v>377664.46</v>
      </c>
      <c r="M32" s="14">
        <v>0.470875</v>
      </c>
      <c r="O32" s="18">
        <f>JLY!O32+AUG!O32+SEP!O32+OCT!O32+NOV!O32+DEC!O32+JAN!O32+FEB!O32+MAR!O32+APR!O32+MAY!O32+JNE!O32</f>
        <v>177832.75260249997</v>
      </c>
      <c r="Q32" s="18">
        <f>JLY!Q32+AUG!Q32+SEP!Q32+OCT!Q32+NOV!Q32+DEC!Q32+JAN!Q32+FEB!Q32+MAR!Q32+APR!Q32+MAY!Q32+JNE!Q32</f>
        <v>199831.7073975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318482.1000000001</v>
      </c>
      <c r="G33" s="21">
        <v>0.5</v>
      </c>
      <c r="H33" s="14"/>
      <c r="I33" s="18">
        <f>JLY!I33+AUG!I33+SEP!I33+OCT!I33+NOV!I33+DEC!I33+JAN!I33+FEB!I33+MAR!I33+APR!I33+MAY!I33+JNE!I33</f>
        <v>159241.05000000005</v>
      </c>
      <c r="K33" s="18">
        <f>JLY!K33+AUG!K33+SEP!K33+OCT!K33+NOV!K33+DEC!K33+JAN!K33+FEB!K33+MAR!K33+APR!K33+MAY!K33+JNE!K33</f>
        <v>159241.05000000005</v>
      </c>
      <c r="M33" s="14">
        <v>0.38</v>
      </c>
      <c r="O33" s="18">
        <f>JLY!O33+AUG!O33+SEP!O33+OCT!O33+NOV!O33+DEC!O33+JAN!O33+FEB!O33+MAR!O33+APR!O33+MAY!O33+JNE!O33</f>
        <v>60511.599</v>
      </c>
      <c r="Q33" s="18">
        <f>JLY!Q33+AUG!Q33+SEP!Q33+OCT!Q33+NOV!Q33+DEC!Q33+JAN!Q33+FEB!Q33+MAR!Q33+APR!Q33+MAY!Q33+JNE!Q33</f>
        <v>98729.451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563009.3399999999</v>
      </c>
      <c r="G34" s="21">
        <v>0.5</v>
      </c>
      <c r="H34" s="14"/>
      <c r="I34" s="18">
        <f>JLY!I34+AUG!I34+SEP!I34+OCT!I34+NOV!I34+DEC!I34+JAN!I34+FEB!I34+MAR!I34+APR!I34+MAY!I34+JNE!I34</f>
        <v>281504.6699999999</v>
      </c>
      <c r="K34" s="18">
        <f>JLY!K34+AUG!K34+SEP!K34+OCT!K34+NOV!K34+DEC!K34+JAN!K34+FEB!K34+MAR!K34+APR!K34+MAY!K34+JNE!K34</f>
        <v>281504.6699999999</v>
      </c>
      <c r="M34" s="14">
        <v>0.38025000000000003</v>
      </c>
      <c r="O34" s="18">
        <f>JLY!O34+AUG!O34+SEP!O34+OCT!O34+NOV!O34+DEC!O34+JAN!O34+FEB!O34+MAR!O34+APR!O34+MAY!O34+JNE!O34</f>
        <v>107042.15076750002</v>
      </c>
      <c r="Q34" s="18">
        <f>JLY!Q34+AUG!Q34+SEP!Q34+OCT!Q34+NOV!Q34+DEC!Q34+JAN!Q34+FEB!Q34+MAR!Q34+APR!Q34+MAY!Q34+JNE!Q34</f>
        <v>174462.5192325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201020.66</v>
      </c>
      <c r="G35" s="21">
        <v>0.5</v>
      </c>
      <c r="H35" s="14"/>
      <c r="I35" s="18">
        <f>JLY!I35+AUG!I35+SEP!I35+OCT!I35+NOV!I35+DEC!I35+JAN!I35+FEB!I35+MAR!I35+APR!I35+MAY!I35+JNE!I35</f>
        <v>100510.33</v>
      </c>
      <c r="K35" s="18">
        <f>JLY!K35+AUG!K35+SEP!K35+OCT!K35+NOV!K35+DEC!K35+JAN!K35+FEB!K35+MAR!K35+APR!K35+MAY!K35+JNE!K35</f>
        <v>100510.33</v>
      </c>
      <c r="M35" s="14">
        <v>0.41974999999999996</v>
      </c>
      <c r="O35" s="18">
        <f>JLY!O35+AUG!O35+SEP!O35+OCT!O35+NOV!O35+DEC!O35+JAN!O35+FEB!O35+MAR!O35+APR!O35+MAY!O35+JNE!O35</f>
        <v>42189.21101749999</v>
      </c>
      <c r="Q35" s="18">
        <f>JLY!Q35+AUG!Q35+SEP!Q35+OCT!Q35+NOV!Q35+DEC!Q35+JAN!Q35+FEB!Q35+MAR!Q35+APR!Q35+MAY!Q35+JNE!Q35</f>
        <v>58321.11898250001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335434.4</v>
      </c>
      <c r="G36" s="21">
        <v>0.5</v>
      </c>
      <c r="H36" s="14"/>
      <c r="I36" s="18">
        <f>JLY!I36+AUG!I36+SEP!I36+OCT!I36+NOV!I36+DEC!I36+JAN!I36+FEB!I36+MAR!I36+APR!I36+MAY!I36+JNE!I36</f>
        <v>167717.2</v>
      </c>
      <c r="K36" s="18">
        <f>JLY!K36+AUG!K36+SEP!K36+OCT!K36+NOV!K36+DEC!K36+JAN!K36+FEB!K36+MAR!K36+APR!K36+MAY!K36+JNE!K36</f>
        <v>167717.2</v>
      </c>
      <c r="M36" s="14">
        <v>0.48162499999999997</v>
      </c>
      <c r="O36" s="18">
        <f>JLY!O36+AUG!O36+SEP!O36+OCT!O36+NOV!O36+DEC!O36+JAN!O36+FEB!O36+MAR!O36+APR!O36+MAY!O36+JNE!O36</f>
        <v>80776.79645000001</v>
      </c>
      <c r="Q36" s="18">
        <f>JLY!Q36+AUG!Q36+SEP!Q36+OCT!Q36+NOV!Q36+DEC!Q36+JAN!Q36+FEB!Q36+MAR!Q36+APR!Q36+MAY!Q36+JNE!Q36</f>
        <v>86940.40354999999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3705663.4899999998</v>
      </c>
      <c r="G37" s="21">
        <v>0.5</v>
      </c>
      <c r="H37" s="14"/>
      <c r="I37" s="18">
        <f>JLY!I37+AUG!I37+SEP!I37+OCT!I37+NOV!I37+DEC!I37+JAN!I37+FEB!I37+MAR!I37+APR!I37+MAY!I37+JNE!I37</f>
        <v>1852831.7449999999</v>
      </c>
      <c r="K37" s="18">
        <f>JLY!K37+AUG!K37+SEP!K37+OCT!K37+NOV!K37+DEC!K37+JAN!K37+FEB!K37+MAR!K37+APR!K37+MAY!K37+JNE!K37</f>
        <v>1852831.7449999999</v>
      </c>
      <c r="M37" s="14">
        <v>0.576375</v>
      </c>
      <c r="O37" s="18">
        <f>JLY!O37+AUG!O37+SEP!O37+OCT!O37+NOV!O37+DEC!O37+JAN!O37+FEB!O37+MAR!O37+APR!O37+MAY!O37+JNE!O37</f>
        <v>1067925.897024375</v>
      </c>
      <c r="Q37" s="18">
        <f>JLY!Q37+AUG!Q37+SEP!Q37+OCT!Q37+NOV!Q37+DEC!Q37+JAN!Q37+FEB!Q37+MAR!Q37+APR!Q37+MAY!Q37+JNE!Q37</f>
        <v>784905.8479756252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483127.18999999994</v>
      </c>
      <c r="G38" s="21">
        <v>0.5</v>
      </c>
      <c r="H38" s="14"/>
      <c r="I38" s="18">
        <f>JLY!I38+AUG!I38+SEP!I38+OCT!I38+NOV!I38+DEC!I38+JAN!I38+FEB!I38+MAR!I38+APR!I38+MAY!I38+JNE!I38</f>
        <v>241563.59499999997</v>
      </c>
      <c r="K38" s="18">
        <f>JLY!K38+AUG!K38+SEP!K38+OCT!K38+NOV!K38+DEC!K38+JAN!K38+FEB!K38+MAR!K38+APR!K38+MAY!K38+JNE!K38</f>
        <v>241563.59499999997</v>
      </c>
      <c r="M38" s="14">
        <v>0.573</v>
      </c>
      <c r="O38" s="18">
        <f>JLY!O38+AUG!O38+SEP!O38+OCT!O38+NOV!O38+DEC!O38+JAN!O38+FEB!O38+MAR!O38+APR!O38+MAY!O38+JNE!O38</f>
        <v>138415.939935</v>
      </c>
      <c r="Q38" s="18">
        <f>JLY!Q38+AUG!Q38+SEP!Q38+OCT!Q38+NOV!Q38+DEC!Q38+JAN!Q38+FEB!Q38+MAR!Q38+APR!Q38+MAY!Q38+JNE!Q38</f>
        <v>103147.655065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13379</v>
      </c>
      <c r="G39" s="21">
        <v>0.5</v>
      </c>
      <c r="H39" s="14"/>
      <c r="I39" s="18">
        <f>JLY!I39+AUG!I39+SEP!I39+OCT!I39+NOV!I39+DEC!I39+JAN!I39+FEB!I39+MAR!I39+APR!I39+MAY!I39+JNE!I39</f>
        <v>6689.5</v>
      </c>
      <c r="K39" s="18">
        <f>JLY!K39+AUG!K39+SEP!K39+OCT!K39+NOV!K39+DEC!K39+JAN!K39+FEB!K39+MAR!K39+APR!K39+MAY!K39+JNE!K39</f>
        <v>6689.5</v>
      </c>
      <c r="M39" s="14">
        <v>0.2905</v>
      </c>
      <c r="O39" s="18">
        <f>JLY!O39+AUG!O39+SEP!O39+OCT!O39+NOV!O39+DEC!O39+JAN!O39+FEB!O39+MAR!O39+APR!O39+MAY!O39+JNE!O39</f>
        <v>1943.29975</v>
      </c>
      <c r="Q39" s="18">
        <f>JLY!Q39+AUG!Q39+SEP!Q39+OCT!Q39+NOV!Q39+DEC!Q39+JAN!Q39+FEB!Q39+MAR!Q39+APR!Q39+MAY!Q39+JNE!Q39</f>
        <v>4746.20025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189233.87000000002</v>
      </c>
      <c r="G40" s="21">
        <v>0.5</v>
      </c>
      <c r="H40" s="14"/>
      <c r="I40" s="18">
        <f>JLY!I40+AUG!I40+SEP!I40+OCT!I40+NOV!I40+DEC!I40+JAN!I40+FEB!I40+MAR!I40+APR!I40+MAY!I40+JNE!I40</f>
        <v>94616.93500000001</v>
      </c>
      <c r="K40" s="18">
        <f>JLY!K40+AUG!K40+SEP!K40+OCT!K40+NOV!K40+DEC!K40+JAN!K40+FEB!K40+MAR!K40+APR!K40+MAY!K40+JNE!K40</f>
        <v>94616.93500000001</v>
      </c>
      <c r="M40" s="14">
        <v>0.476375</v>
      </c>
      <c r="O40" s="18">
        <f>JLY!O40+AUG!O40+SEP!O40+OCT!O40+NOV!O40+DEC!O40+JAN!O40+FEB!O40+MAR!O40+APR!O40+MAY!O40+JNE!O40</f>
        <v>45073.142410625</v>
      </c>
      <c r="Q40" s="18">
        <f>JLY!Q40+AUG!Q40+SEP!Q40+OCT!Q40+NOV!Q40+DEC!Q40+JAN!Q40+FEB!Q40+MAR!Q40+APR!Q40+MAY!Q40+JNE!Q40</f>
        <v>49543.792589375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890748.4500000001</v>
      </c>
      <c r="G41" s="21">
        <v>0.5</v>
      </c>
      <c r="H41" s="14"/>
      <c r="I41" s="18">
        <f>JLY!I41+AUG!I41+SEP!I41+OCT!I41+NOV!I41+DEC!I41+JAN!I41+FEB!I41+MAR!I41+APR!I41+MAY!I41+JNE!I41</f>
        <v>445374.22500000003</v>
      </c>
      <c r="K41" s="18">
        <f>JLY!K41+AUG!K41+SEP!K41+OCT!K41+NOV!K41+DEC!K41+JAN!K41+FEB!K41+MAR!K41+APR!K41+MAY!K41+JNE!K41</f>
        <v>445374.22500000003</v>
      </c>
      <c r="M41" s="14">
        <v>0.35375</v>
      </c>
      <c r="O41" s="18">
        <f>JLY!O41+AUG!O41+SEP!O41+OCT!O41+NOV!O41+DEC!O41+JAN!O41+FEB!O41+MAR!O41+APR!O41+MAY!O41+JNE!O41</f>
        <v>157551.13209375003</v>
      </c>
      <c r="Q41" s="18">
        <f>JLY!Q41+AUG!Q41+SEP!Q41+OCT!Q41+NOV!Q41+DEC!Q41+JAN!Q41+FEB!Q41+MAR!Q41+APR!Q41+MAY!Q41+JNE!Q41</f>
        <v>287823.09290625004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613148.34</v>
      </c>
      <c r="G42" s="21">
        <v>0.5</v>
      </c>
      <c r="H42" s="14"/>
      <c r="I42" s="18">
        <f>JLY!I42+AUG!I42+SEP!I42+OCT!I42+NOV!I42+DEC!I42+JAN!I42+FEB!I42+MAR!I42+APR!I42+MAY!I42+JNE!I42</f>
        <v>306574.17</v>
      </c>
      <c r="K42" s="18">
        <f>JLY!K42+AUG!K42+SEP!K42+OCT!K42+NOV!K42+DEC!K42+JAN!K42+FEB!K42+MAR!K42+APR!K42+MAY!K42+JNE!K42</f>
        <v>306574.17</v>
      </c>
      <c r="M42" s="14">
        <v>0.5435</v>
      </c>
      <c r="O42" s="18">
        <f>JLY!O42+AUG!O42+SEP!O42+OCT!O42+NOV!O42+DEC!O42+JAN!O42+FEB!O42+MAR!O42+APR!O42+MAY!O42+JNE!O42</f>
        <v>166623.06139500003</v>
      </c>
      <c r="Q42" s="18">
        <f>JLY!Q42+AUG!Q42+SEP!Q42+OCT!Q42+NOV!Q42+DEC!Q42+JAN!Q42+FEB!Q42+MAR!Q42+APR!Q42+MAY!Q42+JNE!Q42</f>
        <v>139951.108605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104724.45999999999</v>
      </c>
      <c r="G43" s="21">
        <v>0.5</v>
      </c>
      <c r="H43" s="14"/>
      <c r="I43" s="18">
        <f>JLY!I43+AUG!I43+SEP!I43+OCT!I43+NOV!I43+DEC!I43+JAN!I43+FEB!I43+MAR!I43+APR!I43+MAY!I43+JNE!I43</f>
        <v>52362.229999999996</v>
      </c>
      <c r="K43" s="18">
        <f>JLY!K43+AUG!K43+SEP!K43+OCT!K43+NOV!K43+DEC!K43+JAN!K43+FEB!K43+MAR!K43+APR!K43+MAY!K43+JNE!K43</f>
        <v>52362.229999999996</v>
      </c>
      <c r="M43" s="14">
        <v>0.36225</v>
      </c>
      <c r="O43" s="18">
        <f>JLY!O43+AUG!O43+SEP!O43+OCT!O43+NOV!O43+DEC!O43+JAN!O43+FEB!O43+MAR!O43+APR!O43+MAY!O43+JNE!O43</f>
        <v>18968.2178175</v>
      </c>
      <c r="Q43" s="18">
        <f>JLY!Q43+AUG!Q43+SEP!Q43+OCT!Q43+NOV!Q43+DEC!Q43+JAN!Q43+FEB!Q43+MAR!Q43+APR!Q43+MAY!Q43+JNE!Q43</f>
        <v>33394.0121825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238547.68000000005</v>
      </c>
      <c r="G44" s="21">
        <v>0.5</v>
      </c>
      <c r="H44" s="14"/>
      <c r="I44" s="18">
        <f>JLY!I44+AUG!I44+SEP!I44+OCT!I44+NOV!I44+DEC!I44+JAN!I44+FEB!I44+MAR!I44+APR!I44+MAY!I44+JNE!I44</f>
        <v>119273.84000000003</v>
      </c>
      <c r="K44" s="18">
        <f>JLY!K44+AUG!K44+SEP!K44+OCT!K44+NOV!K44+DEC!K44+JAN!K44+FEB!K44+MAR!K44+APR!K44+MAY!K44+JNE!K44</f>
        <v>119273.84000000003</v>
      </c>
      <c r="M44" s="14">
        <v>0.46087500000000003</v>
      </c>
      <c r="O44" s="18">
        <f>JLY!O44+AUG!O44+SEP!O44+OCT!O44+NOV!O44+DEC!O44+JAN!O44+FEB!O44+MAR!O44+APR!O44+MAY!O44+JNE!O44</f>
        <v>54970.331009999994</v>
      </c>
      <c r="Q44" s="18">
        <f>JLY!Q44+AUG!Q44+SEP!Q44+OCT!Q44+NOV!Q44+DEC!Q44+JAN!Q44+FEB!Q44+MAR!Q44+APR!Q44+MAY!Q44+JNE!Q44</f>
        <v>64303.50899000001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370985.18</v>
      </c>
      <c r="G45" s="21">
        <v>0.5</v>
      </c>
      <c r="H45" s="14"/>
      <c r="I45" s="18">
        <f>JLY!I45+AUG!I45+SEP!I45+OCT!I45+NOV!I45+DEC!I45+JAN!I45+FEB!I45+MAR!I45+APR!I45+MAY!I45+JNE!I45</f>
        <v>185492.59</v>
      </c>
      <c r="K45" s="18">
        <f>JLY!K45+AUG!K45+SEP!K45+OCT!K45+NOV!K45+DEC!K45+JAN!K45+FEB!K45+MAR!K45+APR!K45+MAY!K45+JNE!K45</f>
        <v>185492.59</v>
      </c>
      <c r="M45" s="14">
        <v>0.6088749999999999</v>
      </c>
      <c r="O45" s="18">
        <f>JLY!O45+AUG!O45+SEP!O45+OCT!O45+NOV!O45+DEC!O45+JAN!O45+FEB!O45+MAR!O45+APR!O45+MAY!O45+JNE!O45</f>
        <v>112941.80073625</v>
      </c>
      <c r="Q45" s="18">
        <f>JLY!Q45+AUG!Q45+SEP!Q45+OCT!Q45+NOV!Q45+DEC!Q45+JAN!Q45+FEB!Q45+MAR!Q45+APR!Q45+MAY!Q45+JNE!Q45</f>
        <v>72550.78926375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314002.44</v>
      </c>
      <c r="G46" s="21">
        <v>0.5</v>
      </c>
      <c r="I46" s="18">
        <f>JLY!I46+AUG!I46+SEP!I46+OCT!I46+NOV!I46+DEC!I46+JAN!I46+FEB!I46+MAR!I46+APR!I46+MAY!I46+JNE!I46</f>
        <v>157001.22</v>
      </c>
      <c r="K46" s="18">
        <f>JLY!K46+AUG!K46+SEP!K46+OCT!K46+NOV!K46+DEC!K46+JAN!K46+FEB!K46+MAR!K46+APR!K46+MAY!K46+JNE!K46</f>
        <v>157001.22</v>
      </c>
      <c r="M46" s="14">
        <v>0.263625</v>
      </c>
      <c r="O46" s="18">
        <f>JLY!O46+AUG!O46+SEP!O46+OCT!O46+NOV!O46+DEC!O46+JAN!O46+FEB!O46+MAR!O46+APR!O46+MAY!O46+JNE!O46</f>
        <v>41389.44662249999</v>
      </c>
      <c r="Q46" s="18">
        <f>JLY!Q46+AUG!Q46+SEP!Q46+OCT!Q46+NOV!Q46+DEC!Q46+JAN!Q46+FEB!Q46+MAR!Q46+APR!Q46+MAY!Q46+JNE!Q46</f>
        <v>115611.7733775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46856.28</v>
      </c>
      <c r="G47" s="21">
        <v>0.5</v>
      </c>
      <c r="I47" s="18">
        <f>JLY!I47+AUG!I47+SEP!I47+OCT!I47+NOV!I47+DEC!I47+JAN!I47+FEB!I47+MAR!I47+APR!I47+MAY!I47+JNE!I47</f>
        <v>23428.14</v>
      </c>
      <c r="K47" s="18">
        <f>JLY!K47+AUG!K47+SEP!K47+OCT!K47+NOV!K47+DEC!K47+JAN!K47+FEB!K47+MAR!K47+APR!K47+MAY!K47+JNE!K47</f>
        <v>23428.14</v>
      </c>
      <c r="M47" s="14">
        <v>0.433875</v>
      </c>
      <c r="O47" s="18">
        <f>JLY!O47+AUG!O47+SEP!O47+OCT!O47+NOV!O47+DEC!O47+JAN!O47+FEB!O47+MAR!O47+APR!O47+MAY!O47+JNE!O47</f>
        <v>10164.8842425</v>
      </c>
      <c r="Q47" s="18">
        <f>JLY!Q47+AUG!Q47+SEP!Q47+OCT!Q47+NOV!Q47+DEC!Q47+JAN!Q47+FEB!Q47+MAR!Q47+APR!Q47+MAY!Q47+JNE!Q47</f>
        <v>13263.2557575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229711.52999999997</v>
      </c>
      <c r="G48" s="21">
        <v>0.5</v>
      </c>
      <c r="I48" s="18">
        <f>JLY!I48+AUG!I48+SEP!I48+OCT!I48+NOV!I48+DEC!I48+JAN!I48+FEB!I48+MAR!I48+APR!I48+MAY!I48+JNE!I48</f>
        <v>114855.76499999998</v>
      </c>
      <c r="K48" s="18">
        <f>JLY!K48+AUG!K48+SEP!K48+OCT!K48+NOV!K48+DEC!K48+JAN!K48+FEB!K48+MAR!K48+APR!K48+MAY!K48+JNE!K48</f>
        <v>114855.76499999998</v>
      </c>
      <c r="M48" s="14">
        <v>0.28325</v>
      </c>
      <c r="O48" s="18">
        <f>JLY!O48+AUG!O48+SEP!O48+OCT!O48+NOV!O48+DEC!O48+JAN!O48+FEB!O48+MAR!O48+APR!O48+MAY!O48+JNE!O48</f>
        <v>32532.89543625</v>
      </c>
      <c r="Q48" s="18">
        <f>JLY!Q48+AUG!Q48+SEP!Q48+OCT!Q48+NOV!Q48+DEC!Q48+JAN!Q48+FEB!Q48+MAR!Q48+APR!Q48+MAY!Q48+JNE!Q48</f>
        <v>82322.86956374999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853182.66</v>
      </c>
      <c r="G49" s="21">
        <v>0.5</v>
      </c>
      <c r="I49" s="18">
        <f>JLY!I49+AUG!I49+SEP!I49+OCT!I49+NOV!I49+DEC!I49+JAN!I49+FEB!I49+MAR!I49+APR!I49+MAY!I49+JNE!I49</f>
        <v>426591.33</v>
      </c>
      <c r="K49" s="18">
        <f>JLY!K49+AUG!K49+SEP!K49+OCT!K49+NOV!K49+DEC!K49+JAN!K49+FEB!K49+MAR!K49+APR!K49+MAY!K49+JNE!K49</f>
        <v>426591.33</v>
      </c>
      <c r="M49" s="14">
        <v>0.291875</v>
      </c>
      <c r="O49" s="18">
        <f>JLY!O49+AUG!O49+SEP!O49+OCT!O49+NOV!O49+DEC!O49+JAN!O49+FEB!O49+MAR!O49+APR!O49+MAY!O49+JNE!O49</f>
        <v>124511.34444375</v>
      </c>
      <c r="Q49" s="18">
        <f>JLY!Q49+AUG!Q49+SEP!Q49+OCT!Q49+NOV!Q49+DEC!Q49+JAN!Q49+FEB!Q49+MAR!Q49+APR!Q49+MAY!Q49+JNE!Q49</f>
        <v>302079.98555625003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506145.81</v>
      </c>
      <c r="G50" s="21">
        <v>0.5</v>
      </c>
      <c r="I50" s="18">
        <f>JLY!I50+AUG!I50+SEP!I50+OCT!I50+NOV!I50+DEC!I50+JAN!I50+FEB!I50+MAR!I50+APR!I50+MAY!I50+JNE!I50</f>
        <v>253072.905</v>
      </c>
      <c r="K50" s="18">
        <f>JLY!K50+AUG!K50+SEP!K50+OCT!K50+NOV!K50+DEC!K50+JAN!K50+FEB!K50+MAR!K50+APR!K50+MAY!K50+JNE!K50</f>
        <v>253072.905</v>
      </c>
      <c r="M50" s="14">
        <v>0.5555</v>
      </c>
      <c r="O50" s="18">
        <f>JLY!O50+AUG!O50+SEP!O50+OCT!O50+NOV!O50+DEC!O50+JAN!O50+FEB!O50+MAR!O50+APR!O50+MAY!O50+JNE!O50</f>
        <v>140581.9987275</v>
      </c>
      <c r="Q50" s="18">
        <f>JLY!Q50+AUG!Q50+SEP!Q50+OCT!Q50+NOV!Q50+DEC!Q50+JAN!Q50+FEB!Q50+MAR!Q50+APR!Q50+MAY!Q50+JNE!Q50</f>
        <v>112490.9062725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1653163.74</v>
      </c>
      <c r="G51" s="21">
        <v>0.5</v>
      </c>
      <c r="I51" s="18">
        <f>JLY!I51+AUG!I51+SEP!I51+OCT!I51+NOV!I51+DEC!I51+JAN!I51+FEB!I51+MAR!I51+APR!I51+MAY!I51+JNE!I51</f>
        <v>826581.87</v>
      </c>
      <c r="K51" s="18">
        <f>JLY!K51+AUG!K51+SEP!K51+OCT!K51+NOV!K51+DEC!K51+JAN!K51+FEB!K51+MAR!K51+APR!K51+MAY!K51+JNE!K51</f>
        <v>826581.87</v>
      </c>
      <c r="M51" s="14">
        <v>0.469375</v>
      </c>
      <c r="O51" s="18">
        <f>JLY!O51+AUG!O51+SEP!O51+OCT!O51+NOV!O51+DEC!O51+JAN!O51+FEB!O51+MAR!O51+APR!O51+MAY!O51+JNE!O51</f>
        <v>387976.8652312499</v>
      </c>
      <c r="Q51" s="18">
        <f>JLY!Q51+AUG!Q51+SEP!Q51+OCT!Q51+NOV!Q51+DEC!Q51+JAN!Q51+FEB!Q51+MAR!Q51+APR!Q51+MAY!Q51+JNE!Q51</f>
        <v>438605.00476875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152365.48</v>
      </c>
      <c r="G52" s="21">
        <v>0.5</v>
      </c>
      <c r="I52" s="18">
        <f>JLY!I52+AUG!I52+SEP!I52+OCT!I52+NOV!I52+DEC!I52+JAN!I52+FEB!I52+MAR!I52+APR!I52+MAY!I52+JNE!I52</f>
        <v>76182.74</v>
      </c>
      <c r="K52" s="18">
        <f>JLY!K52+AUG!K52+SEP!K52+OCT!K52+NOV!K52+DEC!K52+JAN!K52+FEB!K52+MAR!K52+APR!K52+MAY!K52+JNE!K52</f>
        <v>76182.74</v>
      </c>
      <c r="M52" s="14">
        <v>0.34825</v>
      </c>
      <c r="O52" s="18">
        <f>JLY!O52+AUG!O52+SEP!O52+OCT!O52+NOV!O52+DEC!O52+JAN!O52+FEB!O52+MAR!O52+APR!O52+MAY!O52+JNE!O52</f>
        <v>26530.639205</v>
      </c>
      <c r="Q52" s="18">
        <f>JLY!Q52+AUG!Q52+SEP!Q52+OCT!Q52+NOV!Q52+DEC!Q52+JAN!Q52+FEB!Q52+MAR!Q52+APR!Q52+MAY!Q52+JNE!Q52</f>
        <v>49652.10079499999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0.47775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54772.6</v>
      </c>
      <c r="G54" s="21">
        <v>0.5</v>
      </c>
      <c r="I54" s="18">
        <f>JLY!I54+AUG!I54+SEP!I54+OCT!I54+NOV!I54+DEC!I54+JAN!I54+FEB!I54+MAR!I54+APR!I54+MAY!I54+JNE!I54</f>
        <v>27386.3</v>
      </c>
      <c r="K54" s="18">
        <f>JLY!K54+AUG!K54+SEP!K54+OCT!K54+NOV!K54+DEC!K54+JAN!K54+FEB!K54+MAR!K54+APR!K54+MAY!K54+JNE!K54</f>
        <v>27386.3</v>
      </c>
      <c r="M54" s="14">
        <v>0.451625</v>
      </c>
      <c r="O54" s="18">
        <f>JLY!O54+AUG!O54+SEP!O54+OCT!O54+NOV!O54+DEC!O54+JAN!O54+FEB!O54+MAR!O54+APR!O54+MAY!O54+JNE!O54</f>
        <v>12368.3377375</v>
      </c>
      <c r="Q54" s="18">
        <f>JLY!Q54+AUG!Q54+SEP!Q54+OCT!Q54+NOV!Q54+DEC!Q54+JAN!Q54+FEB!Q54+MAR!Q54+APR!Q54+MAY!Q54+JNE!Q54</f>
        <v>15017.9622625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250012.34</v>
      </c>
      <c r="G55" s="21">
        <v>0.5</v>
      </c>
      <c r="I55" s="18">
        <f>JLY!I55+AUG!I55+SEP!I55+OCT!I55+NOV!I55+DEC!I55+JAN!I55+FEB!I55+MAR!I55+APR!I55+MAY!I55+JNE!I55</f>
        <v>125006.17</v>
      </c>
      <c r="K55" s="18">
        <f>JLY!K55+AUG!K55+SEP!K55+OCT!K55+NOV!K55+DEC!K55+JAN!K55+FEB!K55+MAR!K55+APR!K55+MAY!K55+JNE!K55</f>
        <v>125006.17</v>
      </c>
      <c r="M55" s="14">
        <v>0.560375</v>
      </c>
      <c r="O55" s="18">
        <f>JLY!O55+AUG!O55+SEP!O55+OCT!O55+NOV!O55+DEC!O55+JAN!O55+FEB!O55+MAR!O55+APR!O55+MAY!O55+JNE!O55</f>
        <v>70050.33251375</v>
      </c>
      <c r="Q55" s="18">
        <f>JLY!Q55+AUG!Q55+SEP!Q55+OCT!Q55+NOV!Q55+DEC!Q55+JAN!Q55+FEB!Q55+MAR!Q55+APR!Q55+MAY!Q55+JNE!Q55</f>
        <v>54955.83748625001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66797.1</v>
      </c>
      <c r="G56" s="21">
        <v>0.5</v>
      </c>
      <c r="I56" s="18">
        <f>JLY!I56+AUG!I56+SEP!I56+OCT!I56+NOV!I56+DEC!I56+JAN!I56+FEB!I56+MAR!I56+APR!I56+MAY!I56+JNE!I56</f>
        <v>33398.55</v>
      </c>
      <c r="K56" s="18">
        <f>JLY!K56+AUG!K56+SEP!K56+OCT!K56+NOV!K56+DEC!K56+JAN!K56+FEB!K56+MAR!K56+APR!K56+MAY!K56+JNE!K56</f>
        <v>33398.55</v>
      </c>
      <c r="M56" s="14">
        <v>0.393</v>
      </c>
      <c r="O56" s="18">
        <f>JLY!O56+AUG!O56+SEP!O56+OCT!O56+NOV!O56+DEC!O56+JAN!O56+FEB!O56+MAR!O56+APR!O56+MAY!O56+JNE!O56</f>
        <v>13125.630150000003</v>
      </c>
      <c r="Q56" s="18">
        <f>JLY!Q56+AUG!Q56+SEP!Q56+OCT!Q56+NOV!Q56+DEC!Q56+JAN!Q56+FEB!Q56+MAR!Q56+APR!Q56+MAY!Q56+JNE!Q56</f>
        <v>20272.91985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741880.5599999999</v>
      </c>
      <c r="G57" s="21">
        <v>0.5</v>
      </c>
      <c r="I57" s="18">
        <f>JLY!I57+AUG!I57+SEP!I57+OCT!I57+NOV!I57+DEC!I57+JAN!I57+FEB!I57+MAR!I57+APR!I57+MAY!I57+JNE!I57</f>
        <v>370940.27999999997</v>
      </c>
      <c r="K57" s="18">
        <f>JLY!K57+AUG!K57+SEP!K57+OCT!K57+NOV!K57+DEC!K57+JAN!K57+FEB!K57+MAR!K57+APR!K57+MAY!K57+JNE!K57</f>
        <v>370940.27999999997</v>
      </c>
      <c r="M57" s="14">
        <v>0.45337500000000003</v>
      </c>
      <c r="O57" s="18">
        <f>JLY!O57+AUG!O57+SEP!O57+OCT!O57+NOV!O57+DEC!O57+JAN!O57+FEB!O57+MAR!O57+APR!O57+MAY!O57+JNE!O57</f>
        <v>168175.049445</v>
      </c>
      <c r="Q57" s="18">
        <f>JLY!Q57+AUG!Q57+SEP!Q57+OCT!Q57+NOV!Q57+DEC!Q57+JAN!Q57+FEB!Q57+MAR!Q57+APR!Q57+MAY!Q57+JNE!Q57</f>
        <v>202765.230555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157937.09</v>
      </c>
      <c r="G58" s="21">
        <v>0.5</v>
      </c>
      <c r="I58" s="18">
        <f>JLY!I58+AUG!I58+SEP!I58+OCT!I58+NOV!I58+DEC!I58+JAN!I58+FEB!I58+MAR!I58+APR!I58+MAY!I58+JNE!I58</f>
        <v>78968.545</v>
      </c>
      <c r="K58" s="18">
        <f>JLY!K58+AUG!K58+SEP!K58+OCT!K58+NOV!K58+DEC!K58+JAN!K58+FEB!K58+MAR!K58+APR!K58+MAY!K58+JNE!K58</f>
        <v>78968.545</v>
      </c>
      <c r="M58" s="14">
        <v>0.48162499999999997</v>
      </c>
      <c r="O58" s="18">
        <f>JLY!O58+AUG!O58+SEP!O58+OCT!O58+NOV!O58+DEC!O58+JAN!O58+FEB!O58+MAR!O58+APR!O58+MAY!O58+JNE!O58</f>
        <v>38033.225485625</v>
      </c>
      <c r="Q58" s="18">
        <f>JLY!Q58+AUG!Q58+SEP!Q58+OCT!Q58+NOV!Q58+DEC!Q58+JAN!Q58+FEB!Q58+MAR!Q58+APR!Q58+MAY!Q58+JNE!Q58</f>
        <v>40935.319514375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508033.98000000004</v>
      </c>
      <c r="G59" s="21">
        <v>0.5</v>
      </c>
      <c r="I59" s="18">
        <f>JLY!I59+AUG!I59+SEP!I59+OCT!I59+NOV!I59+DEC!I59+JAN!I59+FEB!I59+MAR!I59+APR!I59+MAY!I59+JNE!I59</f>
        <v>254016.99000000002</v>
      </c>
      <c r="K59" s="18">
        <f>JLY!K59+AUG!K59+SEP!K59+OCT!K59+NOV!K59+DEC!K59+JAN!K59+FEB!K59+MAR!K59+APR!K59+MAY!K59+JNE!K59</f>
        <v>254016.99000000002</v>
      </c>
      <c r="M59" s="14">
        <v>0.548875</v>
      </c>
      <c r="O59" s="18">
        <f>JLY!O59+AUG!O59+SEP!O59+OCT!O59+NOV!O59+DEC!O59+JAN!O59+FEB!O59+MAR!O59+APR!O59+MAY!O59+JNE!O59</f>
        <v>139423.57538625</v>
      </c>
      <c r="Q59" s="18">
        <f>JLY!Q59+AUG!Q59+SEP!Q59+OCT!Q59+NOV!Q59+DEC!Q59+JAN!Q59+FEB!Q59+MAR!Q59+APR!Q59+MAY!Q59+JNE!Q59</f>
        <v>114593.41461375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5168.8</v>
      </c>
      <c r="G60" s="21">
        <v>0.5</v>
      </c>
      <c r="I60" s="18">
        <f>JLY!I60+AUG!I60+SEP!I60+OCT!I60+NOV!I60+DEC!I60+JAN!I60+FEB!I60+MAR!I60+APR!I60+MAY!I60+JNE!I60</f>
        <v>2584.4</v>
      </c>
      <c r="K60" s="18">
        <f>JLY!K60+AUG!K60+SEP!K60+OCT!K60+NOV!K60+DEC!K60+JAN!K60+FEB!K60+MAR!K60+APR!K60+MAY!K60+JNE!K60</f>
        <v>2584.4</v>
      </c>
      <c r="M60" s="14">
        <v>0.280625</v>
      </c>
      <c r="O60" s="18">
        <f>JLY!O60+AUG!O60+SEP!O60+OCT!O60+NOV!O60+DEC!O60+JAN!O60+FEB!O60+MAR!O60+APR!O60+MAY!O60+JNE!O60</f>
        <v>725.2472500000001</v>
      </c>
      <c r="Q60" s="18">
        <f>JLY!Q60+AUG!Q60+SEP!Q60+OCT!Q60+NOV!Q60+DEC!Q60+JAN!Q60+FEB!Q60+MAR!Q60+APR!Q60+MAY!Q60+JNE!Q60</f>
        <v>1859.15275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662209.3699999999</v>
      </c>
      <c r="G61" s="21">
        <v>0.5</v>
      </c>
      <c r="I61" s="18">
        <f>JLY!I61+AUG!I61+SEP!I61+OCT!I61+NOV!I61+DEC!I61+JAN!I61+FEB!I61+MAR!I61+APR!I61+MAY!I61+JNE!I61</f>
        <v>331104.68499999994</v>
      </c>
      <c r="K61" s="18">
        <f>JLY!K61+AUG!K61+SEP!K61+OCT!K61+NOV!K61+DEC!K61+JAN!K61+FEB!K61+MAR!K61+APR!K61+MAY!K61+JNE!K61</f>
        <v>331104.68499999994</v>
      </c>
      <c r="M61" s="17">
        <v>0.5955</v>
      </c>
      <c r="O61" s="18">
        <f>JLY!O61+AUG!O61+SEP!O61+OCT!O61+NOV!O61+DEC!O61+JAN!O61+FEB!O61+MAR!O61+APR!O61+MAY!O61+JNE!O61</f>
        <v>197172.83991750004</v>
      </c>
      <c r="Q61" s="18">
        <f>JLY!Q61+AUG!Q61+SEP!Q61+OCT!Q61+NOV!Q61+DEC!Q61+JAN!Q61+FEB!Q61+MAR!Q61+APR!Q61+MAY!Q61+JNE!Q61</f>
        <v>133931.84508250002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735756.39</v>
      </c>
      <c r="G62" s="21">
        <v>0.5</v>
      </c>
      <c r="I62" s="18">
        <f>JLY!I62+AUG!I62+SEP!I62+OCT!I62+NOV!I62+DEC!I62+JAN!I62+FEB!I62+MAR!I62+APR!I62+MAY!I62+JNE!I62</f>
        <v>367878.195</v>
      </c>
      <c r="K62" s="18">
        <f>JLY!K62+AUG!K62+SEP!K62+OCT!K62+NOV!K62+DEC!K62+JAN!K62+FEB!K62+MAR!K62+APR!K62+MAY!K62+JNE!K62</f>
        <v>367878.195</v>
      </c>
      <c r="M62" s="14">
        <v>0.550125</v>
      </c>
      <c r="O62" s="18">
        <f>JLY!O62+AUG!O62+SEP!O62+OCT!O62+NOV!O62+DEC!O62+JAN!O62+FEB!O62+MAR!O62+APR!O62+MAY!O62+JNE!O62</f>
        <v>202378.99202437498</v>
      </c>
      <c r="Q62" s="18">
        <f>JLY!Q62+AUG!Q62+SEP!Q62+OCT!Q62+NOV!Q62+DEC!Q62+JAN!Q62+FEB!Q62+MAR!Q62+APR!Q62+MAY!Q62+JNE!Q62</f>
        <v>165499.20297562497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121636.98</v>
      </c>
      <c r="G63" s="21">
        <v>0.5</v>
      </c>
      <c r="I63" s="18">
        <f>JLY!I63+AUG!I63+SEP!I63+OCT!I63+NOV!I63+DEC!I63+JAN!I63+FEB!I63+MAR!I63+APR!I63+MAY!I63+JNE!I63</f>
        <v>60818.49</v>
      </c>
      <c r="K63" s="18">
        <f>JLY!K63+AUG!K63+SEP!K63+OCT!K63+NOV!K63+DEC!K63+JAN!K63+FEB!K63+MAR!K63+APR!K63+MAY!K63+JNE!K63</f>
        <v>60818.49</v>
      </c>
      <c r="M63" s="14">
        <v>0.21225</v>
      </c>
      <c r="O63" s="18">
        <f>JLY!O63+AUG!O63+SEP!O63+OCT!O63+NOV!O63+DEC!O63+JAN!O63+FEB!O63+MAR!O63+APR!O63+MAY!O63+JNE!O63</f>
        <v>12908.724502500001</v>
      </c>
      <c r="Q63" s="18">
        <f>JLY!Q63+AUG!Q63+SEP!Q63+OCT!Q63+NOV!Q63+DEC!Q63+JAN!Q63+FEB!Q63+MAR!Q63+APR!Q63+MAY!Q63+JNE!Q63</f>
        <v>47909.765497500004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225521.84000000003</v>
      </c>
      <c r="G64" s="21">
        <v>0.5</v>
      </c>
      <c r="I64" s="18">
        <f>JLY!I64+AUG!I64+SEP!I64+OCT!I64+NOV!I64+DEC!I64+JAN!I64+FEB!I64+MAR!I64+APR!I64+MAY!I64+JNE!I64</f>
        <v>112760.92000000001</v>
      </c>
      <c r="K64" s="18">
        <f>JLY!K64+AUG!K64+SEP!K64+OCT!K64+NOV!K64+DEC!K64+JAN!K64+FEB!K64+MAR!K64+APR!K64+MAY!K64+JNE!K64</f>
        <v>112760.92000000001</v>
      </c>
      <c r="M64" s="14">
        <v>0.419375</v>
      </c>
      <c r="O64" s="18">
        <f>JLY!O64+AUG!O64+SEP!O64+OCT!O64+NOV!O64+DEC!O64+JAN!O64+FEB!O64+MAR!O64+APR!O64+MAY!O64+JNE!O64</f>
        <v>47289.110824999996</v>
      </c>
      <c r="Q64" s="18">
        <f>JLY!Q64+AUG!Q64+SEP!Q64+OCT!Q64+NOV!Q64+DEC!Q64+JAN!Q64+FEB!Q64+MAR!Q64+APR!Q64+MAY!Q64+JNE!Q64</f>
        <v>65471.809175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135194.74</v>
      </c>
      <c r="G65" s="21">
        <v>0.5</v>
      </c>
      <c r="I65" s="18">
        <f>JLY!I65+AUG!I65+SEP!I65+OCT!I65+NOV!I65+DEC!I65+JAN!I65+FEB!I65+MAR!I65+APR!I65+MAY!I65+JNE!I65</f>
        <v>67597.37</v>
      </c>
      <c r="K65" s="18">
        <f>JLY!K65+AUG!K65+SEP!K65+OCT!K65+NOV!K65+DEC!K65+JAN!K65+FEB!K65+MAR!K65+APR!K65+MAY!K65+JNE!K65</f>
        <v>67597.37</v>
      </c>
      <c r="M65" s="14">
        <v>0.533875</v>
      </c>
      <c r="O65" s="18">
        <f>JLY!O65+AUG!O65+SEP!O65+OCT!O65+NOV!O65+DEC!O65+JAN!O65+FEB!O65+MAR!O65+APR!O65+MAY!O65+JNE!O65</f>
        <v>36088.54590875</v>
      </c>
      <c r="Q65" s="18">
        <f>JLY!Q65+AUG!Q65+SEP!Q65+OCT!Q65+NOV!Q65+DEC!Q65+JAN!Q65+FEB!Q65+MAR!Q65+APR!Q65+MAY!Q65+JNE!Q65</f>
        <v>31508.824091249997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749875.04</v>
      </c>
      <c r="G66" s="21">
        <v>0.5</v>
      </c>
      <c r="I66" s="18">
        <f>JLY!I66+AUG!I66+SEP!I66+OCT!I66+NOV!I66+DEC!I66+JAN!I66+FEB!I66+MAR!I66+APR!I66+MAY!I66+JNE!I66</f>
        <v>374937.52</v>
      </c>
      <c r="K66" s="18">
        <f>JLY!K66+AUG!K66+SEP!K66+OCT!K66+NOV!K66+DEC!K66+JAN!K66+FEB!K66+MAR!K66+APR!K66+MAY!K66+JNE!K66</f>
        <v>374937.52</v>
      </c>
      <c r="M66" s="14">
        <v>0.28575</v>
      </c>
      <c r="O66" s="18">
        <f>JLY!O66+AUG!O66+SEP!O66+OCT!O66+NOV!O66+DEC!O66+JAN!O66+FEB!O66+MAR!O66+APR!O66+MAY!O66+JNE!O66</f>
        <v>107138.39634</v>
      </c>
      <c r="Q66" s="18">
        <f>JLY!Q66+AUG!Q66+SEP!Q66+OCT!Q66+NOV!Q66+DEC!Q66+JAN!Q66+FEB!Q66+MAR!Q66+APR!Q66+MAY!Q66+JNE!Q66</f>
        <v>267799.12366000004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1">
        <v>0.5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0.541625</v>
      </c>
      <c r="O67" s="18">
        <f>JLY!O67+AUG!O67+SEP!O67+OCT!O67+NOV!O67+DEC!O67+JAN!O67+FEB!O67+MAR!O67+APR!O67+MAY!O67+JNE!O67</f>
        <v>0</v>
      </c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146921.72</v>
      </c>
      <c r="G68" s="21">
        <v>0.5</v>
      </c>
      <c r="I68" s="18">
        <f>JLY!I68+AUG!I68+SEP!I68+OCT!I68+NOV!I68+DEC!I68+JAN!I68+FEB!I68+MAR!I68+APR!I68+MAY!I68+JNE!I68</f>
        <v>73460.86</v>
      </c>
      <c r="K68" s="18">
        <f>JLY!K68+AUG!K68+SEP!K68+OCT!K68+NOV!K68+DEC!K68+JAN!K68+FEB!K68+MAR!K68+APR!K68+MAY!K68+JNE!K68</f>
        <v>73460.86</v>
      </c>
      <c r="M68" s="14">
        <v>0.35424999999999995</v>
      </c>
      <c r="O68" s="18">
        <f>JLY!O68+AUG!O68+SEP!O68+OCT!O68+NOV!O68+DEC!O68+JAN!O68+FEB!O68+MAR!O68+APR!O68+MAY!O68+JNE!O68</f>
        <v>26023.509654999998</v>
      </c>
      <c r="Q68" s="18">
        <f>JLY!Q68+AUG!Q68+SEP!Q68+OCT!Q68+NOV!Q68+DEC!Q68+JAN!Q68+FEB!Q68+MAR!Q68+APR!Q68+MAY!Q68+JNE!Q68</f>
        <v>47437.350345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236790.9</v>
      </c>
      <c r="G69" s="21">
        <v>0.5</v>
      </c>
      <c r="I69" s="18">
        <f>JLY!I69+AUG!I69+SEP!I69+OCT!I69+NOV!I69+DEC!I69+JAN!I69+FEB!I69+MAR!I69+APR!I69+MAY!I69+JNE!I69</f>
        <v>118395.45</v>
      </c>
      <c r="K69" s="18">
        <f>JLY!K69+AUG!K69+SEP!K69+OCT!K69+NOV!K69+DEC!K69+JAN!K69+FEB!K69+MAR!K69+APR!K69+MAY!K69+JNE!K69</f>
        <v>118395.45</v>
      </c>
      <c r="M69" s="14">
        <v>0.39149999999999996</v>
      </c>
      <c r="O69" s="18">
        <f>JLY!O69+AUG!O69+SEP!O69+OCT!O69+NOV!O69+DEC!O69+JAN!O69+FEB!O69+MAR!O69+APR!O69+MAY!O69+JNE!O69</f>
        <v>46351.818674999995</v>
      </c>
      <c r="Q69" s="18">
        <f>JLY!Q69+AUG!Q69+SEP!Q69+OCT!Q69+NOV!Q69+DEC!Q69+JAN!Q69+FEB!Q69+MAR!Q69+APR!Q69+MAY!Q69+JNE!Q69</f>
        <v>72043.63132500001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42101.66</v>
      </c>
      <c r="G70" s="21">
        <v>0.5</v>
      </c>
      <c r="I70" s="18">
        <f>JLY!I70+AUG!I70+SEP!I70+OCT!I70+NOV!I70+DEC!I70+JAN!I70+FEB!I70+MAR!I70+APR!I70+MAY!I70+JNE!I70</f>
        <v>21050.83</v>
      </c>
      <c r="K70" s="18">
        <f>JLY!K70+AUG!K70+SEP!K70+OCT!K70+NOV!K70+DEC!K70+JAN!K70+FEB!K70+MAR!K70+APR!K70+MAY!K70+JNE!K70</f>
        <v>21050.83</v>
      </c>
      <c r="M70" s="14">
        <v>0.541125</v>
      </c>
      <c r="O70" s="18">
        <f>JLY!O70+AUG!O70+SEP!O70+OCT!O70+NOV!O70+DEC!O70+JAN!O70+FEB!O70+MAR!O70+APR!O70+MAY!O70+JNE!O70</f>
        <v>11391.130383749998</v>
      </c>
      <c r="Q70" s="18">
        <f>JLY!Q70+AUG!Q70+SEP!Q70+OCT!Q70+NOV!Q70+DEC!Q70+JAN!Q70+FEB!Q70+MAR!Q70+APR!Q70+MAY!Q70+JNE!Q70</f>
        <v>9659.69961625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126303.3</v>
      </c>
      <c r="G71" s="21">
        <v>0.5</v>
      </c>
      <c r="I71" s="18">
        <f>JLY!I71+AUG!I71+SEP!I71+OCT!I71+NOV!I71+DEC!I71+JAN!I71+FEB!I71+MAR!I71+APR!I71+MAY!I71+JNE!I71</f>
        <v>63151.65</v>
      </c>
      <c r="K71" s="18">
        <f>JLY!K71+AUG!K71+SEP!K71+OCT!K71+NOV!K71+DEC!K71+JAN!K71+FEB!K71+MAR!K71+APR!K71+MAY!K71+JNE!K71</f>
        <v>63151.65</v>
      </c>
      <c r="M71" s="14">
        <v>0.246375</v>
      </c>
      <c r="O71" s="18">
        <f>JLY!O71+AUG!O71+SEP!O71+OCT!O71+NOV!O71+DEC!O71+JAN!O71+FEB!O71+MAR!O71+APR!O71+MAY!O71+JNE!O71</f>
        <v>15558.987768750001</v>
      </c>
      <c r="Q71" s="18">
        <f>JLY!Q71+AUG!Q71+SEP!Q71+OCT!Q71+NOV!Q71+DEC!Q71+JAN!Q71+FEB!Q71+MAR!Q71+APR!Q71+MAY!Q71+JNE!Q71</f>
        <v>47592.66223125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12428.099999999999</v>
      </c>
      <c r="G72" s="21">
        <v>0.5</v>
      </c>
      <c r="I72" s="18">
        <f>JLY!I72+AUG!I72+SEP!I72+OCT!I72+NOV!I72+DEC!I72+JAN!I72+FEB!I72+MAR!I72+APR!I72+MAY!I72+JNE!I72</f>
        <v>6214.049999999999</v>
      </c>
      <c r="K72" s="18">
        <f>JLY!K72+AUG!K72+SEP!K72+OCT!K72+NOV!K72+DEC!K72+JAN!K72+FEB!K72+MAR!K72+APR!K72+MAY!K72+JNE!K72</f>
        <v>6214.049999999999</v>
      </c>
      <c r="M72" s="14">
        <v>0.41300000000000003</v>
      </c>
      <c r="O72" s="18">
        <f>JLY!O72+AUG!O72+SEP!O72+OCT!O72+NOV!O72+DEC!O72+JAN!O72+FEB!O72+MAR!O72+APR!O72+MAY!O72+JNE!O72</f>
        <v>2566.40265</v>
      </c>
      <c r="Q72" s="18">
        <f>JLY!Q72+AUG!Q72+SEP!Q72+OCT!Q72+NOV!Q72+DEC!Q72+JAN!Q72+FEB!Q72+MAR!Q72+APR!Q72+MAY!Q72+JNE!Q72</f>
        <v>3647.64735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228316.34</v>
      </c>
      <c r="G73" s="21">
        <v>0.5</v>
      </c>
      <c r="I73" s="18">
        <f>JLY!I73+AUG!I73+SEP!I73+OCT!I73+NOV!I73+DEC!I73+JAN!I73+FEB!I73+MAR!I73+APR!I73+MAY!I73+JNE!I73</f>
        <v>114158.17</v>
      </c>
      <c r="K73" s="18">
        <f>JLY!K73+AUG!K73+SEP!K73+OCT!K73+NOV!K73+DEC!K73+JAN!K73+FEB!K73+MAR!K73+APR!K73+MAY!K73+JNE!K73</f>
        <v>114158.17</v>
      </c>
      <c r="M73" s="14">
        <v>0.33575</v>
      </c>
      <c r="O73" s="18">
        <f>JLY!O73+AUG!O73+SEP!O73+OCT!O73+NOV!O73+DEC!O73+JAN!O73+FEB!O73+MAR!O73+APR!O73+MAY!O73+JNE!O73</f>
        <v>38328.6055775</v>
      </c>
      <c r="Q73" s="18">
        <f>JLY!Q73+AUG!Q73+SEP!Q73+OCT!Q73+NOV!Q73+DEC!Q73+JAN!Q73+FEB!Q73+MAR!Q73+APR!Q73+MAY!Q73+JNE!Q73</f>
        <v>75829.5644225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537652.67</v>
      </c>
      <c r="G74" s="21">
        <v>0.5</v>
      </c>
      <c r="I74" s="18">
        <f>JLY!I74+AUG!I74+SEP!I74+OCT!I74+NOV!I74+DEC!I74+JAN!I74+FEB!I74+MAR!I74+APR!I74+MAY!I74+JNE!I74</f>
        <v>268826.335</v>
      </c>
      <c r="K74" s="18">
        <f>JLY!K74+AUG!K74+SEP!K74+OCT!K74+NOV!K74+DEC!K74+JAN!K74+FEB!K74+MAR!K74+APR!K74+MAY!K74+JNE!K74</f>
        <v>268826.335</v>
      </c>
      <c r="M74" s="14">
        <v>0.510375</v>
      </c>
      <c r="O74" s="18">
        <f>JLY!O74+AUG!O74+SEP!O74+OCT!O74+NOV!O74+DEC!O74+JAN!O74+FEB!O74+MAR!O74+APR!O74+MAY!O74+JNE!O74</f>
        <v>137202.240725625</v>
      </c>
      <c r="Q74" s="18">
        <f>JLY!Q74+AUG!Q74+SEP!Q74+OCT!Q74+NOV!Q74+DEC!Q74+JAN!Q74+FEB!Q74+MAR!Q74+APR!Q74+MAY!Q74+JNE!Q74</f>
        <v>131624.094274375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69579.84999999999</v>
      </c>
      <c r="G75" s="21">
        <v>0.5</v>
      </c>
      <c r="I75" s="18">
        <f>JLY!I75+AUG!I75+SEP!I75+OCT!I75+NOV!I75+DEC!I75+JAN!I75+FEB!I75+MAR!I75+APR!I75+MAY!I75+JNE!I75</f>
        <v>34789.924999999996</v>
      </c>
      <c r="K75" s="18">
        <f>JLY!K75+AUG!K75+SEP!K75+OCT!K75+NOV!K75+DEC!K75+JAN!K75+FEB!K75+MAR!K75+APR!K75+MAY!K75+JNE!K75</f>
        <v>34789.924999999996</v>
      </c>
      <c r="M75" s="14">
        <v>0.358125</v>
      </c>
      <c r="O75" s="18">
        <f>JLY!O75+AUG!O75+SEP!O75+OCT!O75+NOV!O75+DEC!O75+JAN!O75+FEB!O75+MAR!O75+APR!O75+MAY!O75+JNE!O75</f>
        <v>12459.141890625</v>
      </c>
      <c r="Q75" s="18">
        <f>JLY!Q75+AUG!Q75+SEP!Q75+OCT!Q75+NOV!Q75+DEC!Q75+JAN!Q75+FEB!Q75+MAR!Q75+APR!Q75+MAY!Q75+JNE!Q75</f>
        <v>22330.783109374996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1">
        <v>0.5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0.317375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564772.02</v>
      </c>
      <c r="G77" s="21">
        <v>0.5</v>
      </c>
      <c r="I77" s="18">
        <f>JLY!I77+AUG!I77+SEP!I77+OCT!I77+NOV!I77+DEC!I77+JAN!I77+FEB!I77+MAR!I77+APR!I77+MAY!I77+JNE!I77</f>
        <v>282386.01</v>
      </c>
      <c r="K77" s="18">
        <f>JLY!K77+AUG!K77+SEP!K77+OCT!K77+NOV!K77+DEC!K77+JAN!K77+FEB!K77+MAR!K77+APR!K77+MAY!K77+JNE!K77</f>
        <v>282386.01</v>
      </c>
      <c r="M77" s="14">
        <v>0.294375</v>
      </c>
      <c r="O77" s="18">
        <f>JLY!O77+AUG!O77+SEP!O77+OCT!O77+NOV!O77+DEC!O77+JAN!O77+FEB!O77+MAR!O77+APR!O77+MAY!O77+JNE!O77</f>
        <v>83127.38169375</v>
      </c>
      <c r="Q77" s="18">
        <f>JLY!Q77+AUG!Q77+SEP!Q77+OCT!Q77+NOV!Q77+DEC!Q77+JAN!Q77+FEB!Q77+MAR!Q77+APR!Q77+MAY!Q77+JNE!Q77</f>
        <v>199258.62830624997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198229.68000000002</v>
      </c>
      <c r="G78" s="21">
        <v>0.5</v>
      </c>
      <c r="I78" s="18">
        <f>JLY!I78+AUG!I78+SEP!I78+OCT!I78+NOV!I78+DEC!I78+JAN!I78+FEB!I78+MAR!I78+APR!I78+MAY!I78+JNE!I78</f>
        <v>99114.84000000001</v>
      </c>
      <c r="K78" s="18">
        <f>JLY!K78+AUG!K78+SEP!K78+OCT!K78+NOV!K78+DEC!K78+JAN!K78+FEB!K78+MAR!K78+APR!K78+MAY!K78+JNE!K78</f>
        <v>99114.84000000001</v>
      </c>
      <c r="M78" s="14">
        <v>0.54275</v>
      </c>
      <c r="O78" s="18">
        <f>JLY!O78+AUG!O78+SEP!O78+OCT!O78+NOV!O78+DEC!O78+JAN!O78+FEB!O78+MAR!O78+APR!O78+MAY!O78+JNE!O78</f>
        <v>53794.57941</v>
      </c>
      <c r="Q78" s="18">
        <f>JLY!Q78+AUG!Q78+SEP!Q78+OCT!Q78+NOV!Q78+DEC!Q78+JAN!Q78+FEB!Q78+MAR!Q78+APR!Q78+MAY!Q78+JNE!Q78</f>
        <v>45320.26059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109463.17</v>
      </c>
      <c r="G79" s="21">
        <v>0.5</v>
      </c>
      <c r="I79" s="18">
        <f>JLY!I79+AUG!I79+SEP!I79+OCT!I79+NOV!I79+DEC!I79+JAN!I79+FEB!I79+MAR!I79+APR!I79+MAY!I79+JNE!I79</f>
        <v>54731.585</v>
      </c>
      <c r="K79" s="18">
        <f>JLY!K79+AUG!K79+SEP!K79+OCT!K79+NOV!K79+DEC!K79+JAN!K79+FEB!K79+MAR!K79+APR!K79+MAY!K79+JNE!K79</f>
        <v>54731.585</v>
      </c>
      <c r="M79" s="14">
        <v>0.279</v>
      </c>
      <c r="O79" s="18">
        <f>JLY!O79+AUG!O79+SEP!O79+OCT!O79+NOV!O79+DEC!O79+JAN!O79+FEB!O79+MAR!O79+APR!O79+MAY!O79+JNE!O79</f>
        <v>15270.112215000003</v>
      </c>
      <c r="Q79" s="18">
        <f>JLY!Q79+AUG!Q79+SEP!Q79+OCT!Q79+NOV!Q79+DEC!Q79+JAN!Q79+FEB!Q79+MAR!Q79+APR!Q79+MAY!Q79+JNE!Q79</f>
        <v>39461.472785000005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94658.69999999998</v>
      </c>
      <c r="G80" s="21">
        <v>0.5</v>
      </c>
      <c r="I80" s="18">
        <f>JLY!I80+AUG!I80+SEP!I80+OCT!I80+NOV!I80+DEC!I80+JAN!I80+FEB!I80+MAR!I80+APR!I80+MAY!I80+JNE!I80</f>
        <v>47329.34999999999</v>
      </c>
      <c r="K80" s="18">
        <f>JLY!K80+AUG!K80+SEP!K80+OCT!K80+NOV!K80+DEC!K80+JAN!K80+FEB!K80+MAR!K80+APR!K80+MAY!K80+JNE!K80</f>
        <v>47329.34999999999</v>
      </c>
      <c r="M80" s="14">
        <v>0.46449999999999997</v>
      </c>
      <c r="O80" s="18">
        <f>JLY!O80+AUG!O80+SEP!O80+OCT!O80+NOV!O80+DEC!O80+JAN!O80+FEB!O80+MAR!O80+APR!O80+MAY!O80+JNE!O80</f>
        <v>21984.483075</v>
      </c>
      <c r="Q80" s="18">
        <f>JLY!Q80+AUG!Q80+SEP!Q80+OCT!Q80+NOV!Q80+DEC!Q80+JAN!Q80+FEB!Q80+MAR!Q80+APR!Q80+MAY!Q80+JNE!Q80</f>
        <v>25344.866925000002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3825824.3600000003</v>
      </c>
      <c r="G81" s="21">
        <v>0.5</v>
      </c>
      <c r="I81" s="18">
        <f>JLY!I81+AUG!I81+SEP!I81+OCT!I81+NOV!I81+DEC!I81+JAN!I81+FEB!I81+MAR!I81+APR!I81+MAY!I81+JNE!I81</f>
        <v>1912912.1800000002</v>
      </c>
      <c r="K81" s="18">
        <f>JLY!K81+AUG!K81+SEP!K81+OCT!K81+NOV!K81+DEC!K81+JAN!K81+FEB!K81+MAR!K81+APR!K81+MAY!K81+JNE!K81</f>
        <v>1912912.1800000002</v>
      </c>
      <c r="M81" s="14">
        <v>0.42674999999999996</v>
      </c>
      <c r="O81" s="18">
        <f>JLY!O81+AUG!O81+SEP!O81+OCT!O81+NOV!O81+DEC!O81+JAN!O81+FEB!O81+MAR!O81+APR!O81+MAY!O81+JNE!O81</f>
        <v>816335.2728150001</v>
      </c>
      <c r="Q81" s="18">
        <f>JLY!Q81+AUG!Q81+SEP!Q81+OCT!Q81+NOV!Q81+DEC!Q81+JAN!Q81+FEB!Q81+MAR!Q81+APR!Q81+MAY!Q81+JNE!Q81</f>
        <v>1096576.9071850001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200752.19999999998</v>
      </c>
      <c r="G82" s="21">
        <v>0.5</v>
      </c>
      <c r="I82" s="18">
        <f>JLY!I82+AUG!I82+SEP!I82+OCT!I82+NOV!I82+DEC!I82+JAN!I82+FEB!I82+MAR!I82+APR!I82+MAY!I82+JNE!I82</f>
        <v>100376.09999999999</v>
      </c>
      <c r="K82" s="18">
        <f>JLY!K82+AUG!K82+SEP!K82+OCT!K82+NOV!K82+DEC!K82+JAN!K82+FEB!K82+MAR!K82+APR!K82+MAY!K82+JNE!K82</f>
        <v>100376.09999999999</v>
      </c>
      <c r="M82" s="14">
        <v>0.365375</v>
      </c>
      <c r="O82" s="18">
        <f>JLY!O82+AUG!O82+SEP!O82+OCT!O82+NOV!O82+DEC!O82+JAN!O82+FEB!O82+MAR!O82+APR!O82+MAY!O82+JNE!O82</f>
        <v>36674.9175375</v>
      </c>
      <c r="Q82" s="18">
        <f>JLY!Q82+AUG!Q82+SEP!Q82+OCT!Q82+NOV!Q82+DEC!Q82+JAN!Q82+FEB!Q82+MAR!Q82+APR!Q82+MAY!Q82+JNE!Q82</f>
        <v>63701.1824625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188407.64</v>
      </c>
      <c r="G83" s="21">
        <v>0.5</v>
      </c>
      <c r="I83" s="18">
        <f>JLY!I83+AUG!I83+SEP!I83+OCT!I83+NOV!I83+DEC!I83+JAN!I83+FEB!I83+MAR!I83+APR!I83+MAY!I83+JNE!I83</f>
        <v>94203.82</v>
      </c>
      <c r="K83" s="18">
        <f>JLY!K83+AUG!K83+SEP!K83+OCT!K83+NOV!K83+DEC!K83+JAN!K83+FEB!K83+MAR!K83+APR!K83+MAY!K83+JNE!K83</f>
        <v>94203.82</v>
      </c>
      <c r="M83" s="14">
        <v>0.524875</v>
      </c>
      <c r="O83" s="18">
        <f>JLY!O83+AUG!O83+SEP!O83+OCT!O83+NOV!O83+DEC!O83+JAN!O83+FEB!O83+MAR!O83+APR!O83+MAY!O83+JNE!O83</f>
        <v>49445.23002249999</v>
      </c>
      <c r="Q83" s="18">
        <f>JLY!Q83+AUG!Q83+SEP!Q83+OCT!Q83+NOV!Q83+DEC!Q83+JAN!Q83+FEB!Q83+MAR!Q83+APR!Q83+MAY!Q83+JNE!Q83</f>
        <v>44758.5899775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283640.6</v>
      </c>
      <c r="G84" s="21">
        <v>0.5</v>
      </c>
      <c r="I84" s="18">
        <f>JLY!I84+AUG!I84+SEP!I84+OCT!I84+NOV!I84+DEC!I84+JAN!I84+FEB!I84+MAR!I84+APR!I84+MAY!I84+JNE!I84</f>
        <v>141820.3</v>
      </c>
      <c r="K84" s="18">
        <f>JLY!K84+AUG!K84+SEP!K84+OCT!K84+NOV!K84+DEC!K84+JAN!K84+FEB!K84+MAR!K84+APR!K84+MAY!K84+JNE!K84</f>
        <v>141820.3</v>
      </c>
      <c r="M84" s="14">
        <v>0.403375</v>
      </c>
      <c r="O84" s="18">
        <f>JLY!O84+AUG!O84+SEP!O84+OCT!O84+NOV!O84+DEC!O84+JAN!O84+FEB!O84+MAR!O84+APR!O84+MAY!O84+JNE!O84</f>
        <v>57206.76351249999</v>
      </c>
      <c r="Q84" s="18">
        <f>JLY!Q84+AUG!Q84+SEP!Q84+OCT!Q84+NOV!Q84+DEC!Q84+JAN!Q84+FEB!Q84+MAR!Q84+APR!Q84+MAY!Q84+JNE!Q84</f>
        <v>84613.53648750001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606871.52</v>
      </c>
      <c r="G85" s="21">
        <v>0.5</v>
      </c>
      <c r="I85" s="18">
        <f>JLY!I85+AUG!I85+SEP!I85+OCT!I85+NOV!I85+DEC!I85+JAN!I85+FEB!I85+MAR!I85+APR!I85+MAY!I85+JNE!I85</f>
        <v>303435.76</v>
      </c>
      <c r="K85" s="18">
        <f>JLY!K85+AUG!K85+SEP!K85+OCT!K85+NOV!K85+DEC!K85+JAN!K85+FEB!K85+MAR!K85+APR!K85+MAY!K85+JNE!K85</f>
        <v>303435.76</v>
      </c>
      <c r="M85" s="14">
        <v>0.549625</v>
      </c>
      <c r="O85" s="18">
        <f>JLY!O85+AUG!O85+SEP!O85+OCT!O85+NOV!O85+DEC!O85+JAN!O85+FEB!O85+MAR!O85+APR!O85+MAY!O85+JNE!O85</f>
        <v>166775.87959000003</v>
      </c>
      <c r="Q85" s="18">
        <f>JLY!Q85+AUG!Q85+SEP!Q85+OCT!Q85+NOV!Q85+DEC!Q85+JAN!Q85+FEB!Q85+MAR!Q85+APR!Q85+MAY!Q85+JNE!Q85</f>
        <v>136659.88040999998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569848.01</v>
      </c>
      <c r="G86" s="21">
        <v>0.5</v>
      </c>
      <c r="I86" s="18">
        <f>JLY!I86+AUG!I86+SEP!I86+OCT!I86+NOV!I86+DEC!I86+JAN!I86+FEB!I86+MAR!I86+APR!I86+MAY!I86+JNE!I86</f>
        <v>284924.005</v>
      </c>
      <c r="K86" s="18">
        <f>JLY!K86+AUG!K86+SEP!K86+OCT!K86+NOV!K86+DEC!K86+JAN!K86+FEB!K86+MAR!K86+APR!K86+MAY!K86+JNE!K86</f>
        <v>284924.005</v>
      </c>
      <c r="M86" s="14">
        <v>0.292</v>
      </c>
      <c r="O86" s="18">
        <f>JLY!O86+AUG!O86+SEP!O86+OCT!O86+NOV!O86+DEC!O86+JAN!O86+FEB!O86+MAR!O86+APR!O86+MAY!O86+JNE!O86</f>
        <v>83197.80946</v>
      </c>
      <c r="Q86" s="18">
        <f>JLY!Q86+AUG!Q86+SEP!Q86+OCT!Q86+NOV!Q86+DEC!Q86+JAN!Q86+FEB!Q86+MAR!Q86+APR!Q86+MAY!Q86+JNE!Q86</f>
        <v>201726.19554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561883.8599999999</v>
      </c>
      <c r="G87" s="21">
        <v>0.5</v>
      </c>
      <c r="I87" s="18">
        <f>JLY!I87+AUG!I87+SEP!I87+OCT!I87+NOV!I87+DEC!I87+JAN!I87+FEB!I87+MAR!I87+APR!I87+MAY!I87+JNE!I87</f>
        <v>280941.92999999993</v>
      </c>
      <c r="K87" s="18">
        <f>JLY!K87+AUG!K87+SEP!K87+OCT!K87+NOV!K87+DEC!K87+JAN!K87+FEB!K87+MAR!K87+APR!K87+MAY!K87+JNE!K87</f>
        <v>280941.92999999993</v>
      </c>
      <c r="M87" s="14">
        <v>0.430625</v>
      </c>
      <c r="O87" s="18">
        <f>JLY!O87+AUG!O87+SEP!O87+OCT!O87+NOV!O87+DEC!O87+JAN!O87+FEB!O87+MAR!O87+APR!O87+MAY!O87+JNE!O87</f>
        <v>120980.61860624999</v>
      </c>
      <c r="Q87" s="18">
        <f>JLY!Q87+AUG!Q87+SEP!Q87+OCT!Q87+NOV!Q87+DEC!Q87+JAN!Q87+FEB!Q87+MAR!Q87+APR!Q87+MAY!Q87+JNE!Q87</f>
        <v>159961.31139375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202500.80000000005</v>
      </c>
      <c r="G88" s="21">
        <v>0.5</v>
      </c>
      <c r="I88" s="18">
        <f>JLY!I88+AUG!I88+SEP!I88+OCT!I88+NOV!I88+DEC!I88+JAN!I88+FEB!I88+MAR!I88+APR!I88+MAY!I88+JNE!I88</f>
        <v>101250.40000000002</v>
      </c>
      <c r="K88" s="18">
        <f>JLY!K88+AUG!K88+SEP!K88+OCT!K88+NOV!K88+DEC!K88+JAN!K88+FEB!K88+MAR!K88+APR!K88+MAY!K88+JNE!K88</f>
        <v>101250.40000000002</v>
      </c>
      <c r="M88" s="14">
        <v>0.23675000000000002</v>
      </c>
      <c r="O88" s="18">
        <f>JLY!O88+AUG!O88+SEP!O88+OCT!O88+NOV!O88+DEC!O88+JAN!O88+FEB!O88+MAR!O88+APR!O88+MAY!O88+JNE!O88</f>
        <v>23971.0322</v>
      </c>
      <c r="Q88" s="18">
        <f>JLY!Q88+AUG!Q88+SEP!Q88+OCT!Q88+NOV!Q88+DEC!Q88+JAN!Q88+FEB!Q88+MAR!Q88+APR!Q88+MAY!Q88+JNE!Q88</f>
        <v>77279.36779999999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144016.28000000003</v>
      </c>
      <c r="G89" s="21">
        <v>0.5</v>
      </c>
      <c r="I89" s="18">
        <f>JLY!I89+AUG!I89+SEP!I89+OCT!I89+NOV!I89+DEC!I89+JAN!I89+FEB!I89+MAR!I89+APR!I89+MAY!I89+JNE!I89</f>
        <v>72008.14000000001</v>
      </c>
      <c r="K89" s="18">
        <f>JLY!K89+AUG!K89+SEP!K89+OCT!K89+NOV!K89+DEC!K89+JAN!K89+FEB!K89+MAR!K89+APR!K89+MAY!K89+JNE!K89</f>
        <v>72008.14000000001</v>
      </c>
      <c r="M89" s="14">
        <v>0.39425</v>
      </c>
      <c r="O89" s="18">
        <f>JLY!O89+AUG!O89+SEP!O89+OCT!O89+NOV!O89+DEC!O89+JAN!O89+FEB!O89+MAR!O89+APR!O89+MAY!O89+JNE!O89</f>
        <v>28389.209195</v>
      </c>
      <c r="Q89" s="18">
        <f>JLY!Q89+AUG!Q89+SEP!Q89+OCT!Q89+NOV!Q89+DEC!Q89+JAN!Q89+FEB!Q89+MAR!Q89+APR!Q89+MAY!Q89+JNE!Q89</f>
        <v>43618.930805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663577.09</v>
      </c>
      <c r="G90" s="21">
        <v>0.5</v>
      </c>
      <c r="I90" s="18">
        <f>JLY!I90+AUG!I90+SEP!I90+OCT!I90+NOV!I90+DEC!I90+JAN!I90+FEB!I90+MAR!I90+APR!I90+MAY!I90+JNE!I90</f>
        <v>331788.545</v>
      </c>
      <c r="K90" s="18">
        <f>JLY!K90+AUG!K90+SEP!K90+OCT!K90+NOV!K90+DEC!K90+JAN!K90+FEB!K90+MAR!K90+APR!K90+MAY!K90+JNE!K90</f>
        <v>331788.545</v>
      </c>
      <c r="M90" s="14">
        <v>0.43962500000000004</v>
      </c>
      <c r="O90" s="18">
        <f>JLY!O90+AUG!O90+SEP!O90+OCT!O90+NOV!O90+DEC!O90+JAN!O90+FEB!O90+MAR!O90+APR!O90+MAY!O90+JNE!O90</f>
        <v>145862.53909562502</v>
      </c>
      <c r="Q90" s="18">
        <f>JLY!Q90+AUG!Q90+SEP!Q90+OCT!Q90+NOV!Q90+DEC!Q90+JAN!Q90+FEB!Q90+MAR!Q90+APR!Q90+MAY!Q90+JNE!Q90</f>
        <v>185926.005904375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35875.5</v>
      </c>
      <c r="G91" s="21">
        <v>0.5</v>
      </c>
      <c r="I91" s="18">
        <f>JLY!I91+AUG!I91+SEP!I91+OCT!I91+NOV!I91+DEC!I91+JAN!I91+FEB!I91+MAR!I91+APR!I91+MAY!I91+JNE!I91</f>
        <v>17937.75</v>
      </c>
      <c r="K91" s="18">
        <f>JLY!K91+AUG!K91+SEP!K91+OCT!K91+NOV!K91+DEC!K91+JAN!K91+FEB!K91+MAR!K91+APR!K91+MAY!K91+JNE!K91</f>
        <v>17937.75</v>
      </c>
      <c r="M91" s="14">
        <v>0.29212499999999997</v>
      </c>
      <c r="O91" s="18">
        <f>JLY!O91+AUG!O91+SEP!O91+OCT!O91+NOV!O91+DEC!O91+JAN!O91+FEB!O91+MAR!O91+APR!O91+MAY!O91+JNE!O91</f>
        <v>5240.06521875</v>
      </c>
      <c r="Q91" s="18">
        <f>JLY!Q91+AUG!Q91+SEP!Q91+OCT!Q91+NOV!Q91+DEC!Q91+JAN!Q91+FEB!Q91+MAR!Q91+APR!Q91+MAY!Q91+JNE!Q91</f>
        <v>12697.68478125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151385</v>
      </c>
      <c r="G92" s="21">
        <v>0.5</v>
      </c>
      <c r="I92" s="18">
        <f>JLY!I92+AUG!I92+SEP!I92+OCT!I92+NOV!I92+DEC!I92+JAN!I92+FEB!I92+MAR!I92+APR!I92+MAY!I92+JNE!I92</f>
        <v>75692.5</v>
      </c>
      <c r="K92" s="18">
        <f>JLY!K92+AUG!K92+SEP!K92+OCT!K92+NOV!K92+DEC!K92+JAN!K92+FEB!K92+MAR!K92+APR!K92+MAY!K92+JNE!K92</f>
        <v>75692.5</v>
      </c>
      <c r="M92" s="14">
        <v>0.40375</v>
      </c>
      <c r="O92" s="18">
        <f>JLY!O92+AUG!O92+SEP!O92+OCT!O92+NOV!O92+DEC!O92+JAN!O92+FEB!O92+MAR!O92+APR!O92+MAY!O92+JNE!O92</f>
        <v>30560.846875</v>
      </c>
      <c r="Q92" s="18">
        <f>JLY!Q92+AUG!Q92+SEP!Q92+OCT!Q92+NOV!Q92+DEC!Q92+JAN!Q92+FEB!Q92+MAR!Q92+APR!Q92+MAY!Q92+JNE!Q92</f>
        <v>45131.653125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2051550.7999999998</v>
      </c>
      <c r="G93" s="21">
        <v>0.5</v>
      </c>
      <c r="I93" s="18">
        <f>JLY!I93+AUG!I93+SEP!I93+OCT!I93+NOV!I93+DEC!I93+JAN!I93+FEB!I93+MAR!I93+APR!I93+MAY!I93+JNE!I93</f>
        <v>1025775.3999999999</v>
      </c>
      <c r="K93" s="18">
        <f>JLY!K93+AUG!K93+SEP!K93+OCT!K93+NOV!K93+DEC!K93+JAN!K93+FEB!K93+MAR!K93+APR!K93+MAY!K93+JNE!K93</f>
        <v>1025775.3999999999</v>
      </c>
      <c r="M93" s="14">
        <v>0.5735</v>
      </c>
      <c r="O93" s="18">
        <f>JLY!O93+AUG!O93+SEP!O93+OCT!O93+NOV!O93+DEC!O93+JAN!O93+FEB!O93+MAR!O93+APR!O93+MAY!O93+JNE!O93</f>
        <v>588282.1919</v>
      </c>
      <c r="Q93" s="18">
        <f>JLY!Q93+AUG!Q93+SEP!Q93+OCT!Q93+NOV!Q93+DEC!Q93+JAN!Q93+FEB!Q93+MAR!Q93+APR!Q93+MAY!Q93+JNE!Q93</f>
        <v>437493.2081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921298.76</v>
      </c>
      <c r="G94" s="21">
        <v>0.5</v>
      </c>
      <c r="I94" s="18">
        <f>JLY!I94+AUG!I94+SEP!I94+OCT!I94+NOV!I94+DEC!I94+JAN!I94+FEB!I94+MAR!I94+APR!I94+MAY!I94+JNE!I94</f>
        <v>460649.38</v>
      </c>
      <c r="K94" s="18">
        <f>JLY!K94+AUG!K94+SEP!K94+OCT!K94+NOV!K94+DEC!K94+JAN!K94+FEB!K94+MAR!K94+APR!K94+MAY!K94+JNE!K94</f>
        <v>460649.38</v>
      </c>
      <c r="M94" s="14">
        <v>0.554875</v>
      </c>
      <c r="O94" s="18">
        <f>JLY!O94+AUG!O94+SEP!O94+OCT!O94+NOV!O94+DEC!O94+JAN!O94+FEB!O94+MAR!O94+APR!O94+MAY!O94+JNE!O94</f>
        <v>255602.8247275</v>
      </c>
      <c r="Q94" s="18">
        <f>JLY!Q94+AUG!Q94+SEP!Q94+OCT!Q94+NOV!Q94+DEC!Q94+JAN!Q94+FEB!Q94+MAR!Q94+APR!Q94+MAY!Q94+JNE!Q94</f>
        <v>205046.5552725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237493.9</v>
      </c>
      <c r="G95" s="21">
        <v>0.5</v>
      </c>
      <c r="I95" s="18">
        <f>JLY!I95+AUG!I95+SEP!I95+OCT!I95+NOV!I95+DEC!I95+JAN!I95+FEB!I95+MAR!I95+APR!I95+MAY!I95+JNE!I95</f>
        <v>118746.95</v>
      </c>
      <c r="K95" s="18">
        <f>JLY!K95+AUG!K95+SEP!K95+OCT!K95+NOV!K95+DEC!K95+JAN!K95+FEB!K95+MAR!K95+APR!K95+MAY!K95+JNE!K95</f>
        <v>118746.95</v>
      </c>
      <c r="M95" s="14">
        <v>0.49737499999999996</v>
      </c>
      <c r="O95" s="18">
        <f>JLY!O95+AUG!O95+SEP!O95+OCT!O95+NOV!O95+DEC!O95+JAN!O95+FEB!O95+MAR!O95+APR!O95+MAY!O95+JNE!O95</f>
        <v>59061.76425624998</v>
      </c>
      <c r="Q95" s="18">
        <f>JLY!Q95+AUG!Q95+SEP!Q95+OCT!Q95+NOV!Q95+DEC!Q95+JAN!Q95+FEB!Q95+MAR!Q95+APR!Q95+MAY!Q95+JNE!Q95</f>
        <v>59685.185743750015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65339.56000000001</v>
      </c>
      <c r="G96" s="21">
        <v>0.5</v>
      </c>
      <c r="I96" s="18">
        <f>JLY!I96+AUG!I96+SEP!I96+OCT!I96+NOV!I96+DEC!I96+JAN!I96+FEB!I96+MAR!I96+APR!I96+MAY!I96+JNE!I96</f>
        <v>32669.780000000006</v>
      </c>
      <c r="K96" s="18">
        <f>JLY!K96+AUG!K96+SEP!K96+OCT!K96+NOV!K96+DEC!K96+JAN!K96+FEB!K96+MAR!K96+APR!K96+MAY!K96+JNE!K96</f>
        <v>32669.780000000006</v>
      </c>
      <c r="M96" s="14">
        <v>0.298375</v>
      </c>
      <c r="O96" s="18">
        <f>JLY!O96+AUG!O96+SEP!O96+OCT!O96+NOV!O96+DEC!O96+JAN!O96+FEB!O96+MAR!O96+APR!O96+MAY!O96+JNE!O96</f>
        <v>9747.845607500001</v>
      </c>
      <c r="Q96" s="18">
        <f>JLY!Q96+AUG!Q96+SEP!Q96+OCT!Q96+NOV!Q96+DEC!Q96+JAN!Q96+FEB!Q96+MAR!Q96+APR!Q96+MAY!Q96+JNE!Q96</f>
        <v>22921.934392500003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25064.43</v>
      </c>
      <c r="G97" s="21">
        <v>0.5</v>
      </c>
      <c r="I97" s="18">
        <f>JLY!I97+AUG!I97+SEP!I97+OCT!I97+NOV!I97+DEC!I97+JAN!I97+FEB!I97+MAR!I97+APR!I97+MAY!I97+JNE!I97</f>
        <v>12532.215</v>
      </c>
      <c r="K97" s="18">
        <f>JLY!K97+AUG!K97+SEP!K97+OCT!K97+NOV!K97+DEC!K97+JAN!K97+FEB!K97+MAR!K97+APR!K97+MAY!K97+JNE!K97</f>
        <v>12532.215</v>
      </c>
      <c r="M97" s="14">
        <v>0.306875</v>
      </c>
      <c r="O97" s="18">
        <f>JLY!O97+AUG!O97+SEP!O97+OCT!O97+NOV!O97+DEC!O97+JAN!O97+FEB!O97+MAR!O97+APR!O97+MAY!O97+JNE!O97</f>
        <v>3845.823478125</v>
      </c>
      <c r="Q97" s="18">
        <f>JLY!Q97+AUG!Q97+SEP!Q97+OCT!Q97+NOV!Q97+DEC!Q97+JAN!Q97+FEB!Q97+MAR!Q97+APR!Q97+MAY!Q97+JNE!Q97</f>
        <v>8686.391521874999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305009.83999999997</v>
      </c>
      <c r="G98" s="21">
        <v>0.5</v>
      </c>
      <c r="I98" s="18">
        <f>JLY!I98+AUG!I98+SEP!I98+OCT!I98+NOV!I98+DEC!I98+JAN!I98+FEB!I98+MAR!I98+APR!I98+MAY!I98+JNE!I98</f>
        <v>152504.91999999998</v>
      </c>
      <c r="K98" s="18">
        <f>JLY!K98+AUG!K98+SEP!K98+OCT!K98+NOV!K98+DEC!K98+JAN!K98+FEB!K98+MAR!K98+APR!K98+MAY!K98+JNE!K98</f>
        <v>152504.91999999998</v>
      </c>
      <c r="M98" s="14">
        <v>0.48162499999999997</v>
      </c>
      <c r="O98" s="18">
        <f>JLY!O98+AUG!O98+SEP!O98+OCT!O98+NOV!O98+DEC!O98+JAN!O98+FEB!O98+MAR!O98+APR!O98+MAY!O98+JNE!O98</f>
        <v>73450.182095</v>
      </c>
      <c r="Q98" s="18">
        <f>JLY!Q98+AUG!Q98+SEP!Q98+OCT!Q98+NOV!Q98+DEC!Q98+JAN!Q98+FEB!Q98+MAR!Q98+APR!Q98+MAY!Q98+JNE!Q98</f>
        <v>79054.73790500002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171646.52000000002</v>
      </c>
      <c r="G99" s="21">
        <v>0.5</v>
      </c>
      <c r="I99" s="18">
        <f>JLY!I99+AUG!I99+SEP!I99+OCT!I99+NOV!I99+DEC!I99+JAN!I99+FEB!I99+MAR!I99+APR!I99+MAY!I99+JNE!I99</f>
        <v>85823.26000000001</v>
      </c>
      <c r="K99" s="18">
        <f>JLY!K99+AUG!K99+SEP!K99+OCT!K99+NOV!K99+DEC!K99+JAN!K99+FEB!K99+MAR!K99+APR!K99+MAY!K99+JNE!K99</f>
        <v>85823.26000000001</v>
      </c>
      <c r="M99" s="14">
        <v>0.345</v>
      </c>
      <c r="O99" s="18">
        <f>JLY!O99+AUG!O99+SEP!O99+OCT!O99+NOV!O99+DEC!O99+JAN!O99+FEB!O99+MAR!O99+APR!O99+MAY!O99+JNE!O99</f>
        <v>29609.024699999994</v>
      </c>
      <c r="Q99" s="18">
        <f>JLY!Q99+AUG!Q99+SEP!Q99+OCT!Q99+NOV!Q99+DEC!Q99+JAN!Q99+FEB!Q99+MAR!Q99+APR!Q99+MAY!Q99+JNE!Q99</f>
        <v>56214.2353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104113.23999999999</v>
      </c>
      <c r="G100" s="21">
        <v>0.5</v>
      </c>
      <c r="I100" s="18">
        <f>JLY!I100+AUG!I100+SEP!I100+OCT!I100+NOV!I100+DEC!I100+JAN!I100+FEB!I100+MAR!I100+APR!I100+MAY!I100+JNE!I100</f>
        <v>52056.619999999995</v>
      </c>
      <c r="K100" s="18">
        <f>JLY!K100+AUG!K100+SEP!K100+OCT!K100+NOV!K100+DEC!K100+JAN!K100+FEB!K100+MAR!K100+APR!K100+MAY!K100+JNE!K100</f>
        <v>52056.619999999995</v>
      </c>
      <c r="M100" s="14">
        <v>0.378125</v>
      </c>
      <c r="O100" s="18">
        <f>JLY!O100+AUG!O100+SEP!O100+OCT!O100+NOV!O100+DEC!O100+JAN!O100+FEB!O100+MAR!O100+APR!O100+MAY!O100+JNE!O100</f>
        <v>19683.909437500002</v>
      </c>
      <c r="Q100" s="18">
        <f>JLY!Q100+AUG!Q100+SEP!Q100+OCT!Q100+NOV!Q100+DEC!Q100+JAN!Q100+FEB!Q100+MAR!Q100+APR!Q100+MAY!Q100+JNE!Q100</f>
        <v>32372.7105625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130832</v>
      </c>
      <c r="G101" s="21">
        <v>0.5</v>
      </c>
      <c r="I101" s="18">
        <f>JLY!I101+AUG!I101+SEP!I101+OCT!I101+NOV!I101+DEC!I101+JAN!I101+FEB!I101+MAR!I101+APR!I101+MAY!I101+JNE!I101</f>
        <v>65416</v>
      </c>
      <c r="K101" s="18">
        <f>JLY!K101+AUG!K101+SEP!K101+OCT!K101+NOV!K101+DEC!K101+JAN!K101+FEB!K101+MAR!K101+APR!K101+MAY!K101+JNE!K101</f>
        <v>65416</v>
      </c>
      <c r="M101" s="14">
        <v>0.344375</v>
      </c>
      <c r="O101" s="18">
        <f>JLY!O101+AUG!O101+SEP!O101+OCT!O101+NOV!O101+DEC!O101+JAN!O101+FEB!O101+MAR!O101+APR!O101+MAY!O101+JNE!O101</f>
        <v>22527.635000000002</v>
      </c>
      <c r="Q101" s="18">
        <f>JLY!Q101+AUG!Q101+SEP!Q101+OCT!Q101+NOV!Q101+DEC!Q101+JAN!Q101+FEB!Q101+MAR!Q101+APR!Q101+MAY!Q101+JNE!Q101</f>
        <v>42888.365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682353.9999999999</v>
      </c>
      <c r="G102" s="21">
        <v>0.5</v>
      </c>
      <c r="I102" s="18">
        <f>JLY!I102+AUG!I102+SEP!I102+OCT!I102+NOV!I102+DEC!I102+JAN!I102+FEB!I102+MAR!I102+APR!I102+MAY!I102+JNE!I102</f>
        <v>341176.99999999994</v>
      </c>
      <c r="K102" s="18">
        <f>JLY!K102+AUG!K102+SEP!K102+OCT!K102+NOV!K102+DEC!K102+JAN!K102+FEB!K102+MAR!K102+APR!K102+MAY!K102+JNE!K102</f>
        <v>341176.99999999994</v>
      </c>
      <c r="M102" s="14">
        <v>0.33849999999999997</v>
      </c>
      <c r="O102" s="18">
        <f>JLY!O102+AUG!O102+SEP!O102+OCT!O102+NOV!O102+DEC!O102+JAN!O102+FEB!O102+MAR!O102+APR!O102+MAY!O102+JNE!O102</f>
        <v>115488.41449999998</v>
      </c>
      <c r="Q102" s="18">
        <f>JLY!Q102+AUG!Q102+SEP!Q102+OCT!Q102+NOV!Q102+DEC!Q102+JAN!Q102+FEB!Q102+MAR!Q102+APR!Q102+MAY!Q102+JNE!Q102</f>
        <v>225688.58550000004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147317.42</v>
      </c>
      <c r="G103" s="21">
        <v>0.5</v>
      </c>
      <c r="I103" s="18">
        <f>JLY!I103+AUG!I103+SEP!I103+OCT!I103+NOV!I103+DEC!I103+JAN!I103+FEB!I103+MAR!I103+APR!I103+MAY!I103+JNE!I103</f>
        <v>73658.71</v>
      </c>
      <c r="K103" s="18">
        <f>JLY!K103+AUG!K103+SEP!K103+OCT!K103+NOV!K103+DEC!K103+JAN!K103+FEB!K103+MAR!K103+APR!K103+MAY!K103+JNE!K103</f>
        <v>73658.71</v>
      </c>
      <c r="M103" s="14">
        <v>0.486</v>
      </c>
      <c r="O103" s="18">
        <f>JLY!O103+AUG!O103+SEP!O103+OCT!O103+NOV!O103+DEC!O103+JAN!O103+FEB!O103+MAR!O103+APR!O103+MAY!O103+JNE!O103</f>
        <v>35798.13306</v>
      </c>
      <c r="Q103" s="18">
        <f>JLY!Q103+AUG!Q103+SEP!Q103+OCT!Q103+NOV!Q103+DEC!Q103+JAN!Q103+FEB!Q103+MAR!Q103+APR!Q103+MAY!Q103+JNE!Q103</f>
        <v>37860.57694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1015944.1500000001</v>
      </c>
      <c r="G104" s="21">
        <v>0.5</v>
      </c>
      <c r="I104" s="18">
        <f>JLY!I104+AUG!I104+SEP!I104+OCT!I104+NOV!I104+DEC!I104+JAN!I104+FEB!I104+MAR!I104+APR!I104+MAY!I104+JNE!I104</f>
        <v>507972.07500000007</v>
      </c>
      <c r="K104" s="18">
        <f>JLY!K104+AUG!K104+SEP!K104+OCT!K104+NOV!K104+DEC!K104+JAN!K104+FEB!K104+MAR!K104+APR!K104+MAY!K104+JNE!K104</f>
        <v>507972.07500000007</v>
      </c>
      <c r="M104" s="14">
        <v>0.663625</v>
      </c>
      <c r="O104" s="18">
        <f>JLY!O104+AUG!O104+SEP!O104+OCT!O104+NOV!O104+DEC!O104+JAN!O104+FEB!O104+MAR!O104+APR!O104+MAY!O104+JNE!O104</f>
        <v>337102.96827187506</v>
      </c>
      <c r="Q104" s="18">
        <f>JLY!Q104+AUG!Q104+SEP!Q104+OCT!Q104+NOV!Q104+DEC!Q104+JAN!Q104+FEB!Q104+MAR!Q104+APR!Q104+MAY!Q104+JNE!Q104</f>
        <v>170869.106728125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113621.86</v>
      </c>
      <c r="G105" s="21">
        <v>0.5</v>
      </c>
      <c r="I105" s="18">
        <f>JLY!I105+AUG!I105+SEP!I105+OCT!I105+NOV!I105+DEC!I105+JAN!I105+FEB!I105+MAR!I105+APR!I105+MAY!I105+JNE!I105</f>
        <v>56810.93</v>
      </c>
      <c r="K105" s="18">
        <f>JLY!K105+AUG!K105+SEP!K105+OCT!K105+NOV!K105+DEC!K105+JAN!K105+FEB!K105+MAR!K105+APR!K105+MAY!K105+JNE!K105</f>
        <v>56810.93</v>
      </c>
      <c r="M105" s="14">
        <v>0.31875</v>
      </c>
      <c r="O105" s="18">
        <f>JLY!O105+AUG!O105+SEP!O105+OCT!O105+NOV!O105+DEC!O105+JAN!O105+FEB!O105+MAR!O105+APR!O105+MAY!O105+JNE!O105</f>
        <v>18108.483937499997</v>
      </c>
      <c r="Q105" s="18">
        <f>JLY!Q105+AUG!Q105+SEP!Q105+OCT!Q105+NOV!Q105+DEC!Q105+JAN!Q105+FEB!Q105+MAR!Q105+APR!Q105+MAY!Q105+JNE!Q105</f>
        <v>38702.44606249999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412317.80000000005</v>
      </c>
      <c r="G106" s="21">
        <v>0.5</v>
      </c>
      <c r="I106" s="18">
        <f>JLY!I106+AUG!I106+SEP!I106+OCT!I106+NOV!I106+DEC!I106+JAN!I106+FEB!I106+MAR!I106+APR!I106+MAY!I106+JNE!I106</f>
        <v>206158.90000000002</v>
      </c>
      <c r="K106" s="18">
        <f>JLY!K106+AUG!K106+SEP!K106+OCT!K106+NOV!K106+DEC!K106+JAN!K106+FEB!K106+MAR!K106+APR!K106+MAY!K106+JNE!K106</f>
        <v>206158.90000000002</v>
      </c>
      <c r="M106" s="14">
        <v>0.31837499999999996</v>
      </c>
      <c r="O106" s="18">
        <f>JLY!O106+AUG!O106+SEP!O106+OCT!O106+NOV!O106+DEC!O106+JAN!O106+FEB!O106+MAR!O106+APR!O106+MAY!O106+JNE!O106</f>
        <v>65635.8397875</v>
      </c>
      <c r="Q106" s="18">
        <f>JLY!Q106+AUG!Q106+SEP!Q106+OCT!Q106+NOV!Q106+DEC!Q106+JAN!Q106+FEB!Q106+MAR!Q106+APR!Q106+MAY!Q106+JNE!Q106</f>
        <v>140523.0602125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347329.83999999997</v>
      </c>
      <c r="G107" s="21">
        <v>0.5</v>
      </c>
      <c r="I107" s="18">
        <f>JLY!I107+AUG!I107+SEP!I107+OCT!I107+NOV!I107+DEC!I107+JAN!I107+FEB!I107+MAR!I107+APR!I107+MAY!I107+JNE!I107</f>
        <v>173664.91999999998</v>
      </c>
      <c r="K107" s="18">
        <f>JLY!K107+AUG!K107+SEP!K107+OCT!K107+NOV!K107+DEC!K107+JAN!K107+FEB!K107+MAR!K107+APR!K107+MAY!K107+JNE!K107</f>
        <v>173664.91999999998</v>
      </c>
      <c r="M107" s="14">
        <v>0.29112499999999997</v>
      </c>
      <c r="O107" s="18">
        <f>JLY!O107+AUG!O107+SEP!O107+OCT!O107+NOV!O107+DEC!O107+JAN!O107+FEB!O107+MAR!O107+APR!O107+MAY!O107+JNE!O107</f>
        <v>50558.19983499999</v>
      </c>
      <c r="Q107" s="18">
        <f>JLY!Q107+AUG!Q107+SEP!Q107+OCT!Q107+NOV!Q107+DEC!Q107+JAN!Q107+FEB!Q107+MAR!Q107+APR!Q107+MAY!Q107+JNE!Q107</f>
        <v>123106.72016500002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1449146.02</v>
      </c>
      <c r="G108" s="21">
        <v>0.5</v>
      </c>
      <c r="I108" s="18">
        <f>JLY!I108+AUG!I108+SEP!I108+OCT!I108+NOV!I108+DEC!I108+JAN!I108+FEB!I108+MAR!I108+APR!I108+MAY!I108+JNE!I108</f>
        <v>724573.01</v>
      </c>
      <c r="K108" s="18">
        <f>JLY!K108+AUG!K108+SEP!K108+OCT!K108+NOV!K108+DEC!K108+JAN!K108+FEB!K108+MAR!K108+APR!K108+MAY!K108+JNE!K108</f>
        <v>724573.01</v>
      </c>
      <c r="M108" s="14">
        <v>0.3835</v>
      </c>
      <c r="O108" s="18">
        <f>JLY!O108+AUG!O108+SEP!O108+OCT!O108+NOV!O108+DEC!O108+JAN!O108+FEB!O108+MAR!O108+APR!O108+MAY!O108+JNE!O108</f>
        <v>277873.749335</v>
      </c>
      <c r="Q108" s="18">
        <f>JLY!Q108+AUG!Q108+SEP!Q108+OCT!Q108+NOV!Q108+DEC!Q108+JAN!Q108+FEB!Q108+MAR!Q108+APR!Q108+MAY!Q108+JNE!Q108</f>
        <v>446699.2606649999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583552.4500000001</v>
      </c>
      <c r="G109" s="21">
        <v>0.5</v>
      </c>
      <c r="I109" s="18">
        <f>JLY!I109+AUG!I109+SEP!I109+OCT!I109+NOV!I109+DEC!I109+JAN!I109+FEB!I109+MAR!I109+APR!I109+MAY!I109+JNE!I109</f>
        <v>291776.22500000003</v>
      </c>
      <c r="K109" s="18">
        <f>JLY!K109+AUG!K109+SEP!K109+OCT!K109+NOV!K109+DEC!K109+JAN!K109+FEB!K109+MAR!K109+APR!K109+MAY!K109+JNE!K109</f>
        <v>291776.22500000003</v>
      </c>
      <c r="M109" s="14">
        <v>0.464375</v>
      </c>
      <c r="O109" s="18">
        <f>JLY!O109+AUG!O109+SEP!O109+OCT!O109+NOV!O109+DEC!O109+JAN!O109+FEB!O109+MAR!O109+APR!O109+MAY!O109+JNE!O109</f>
        <v>135493.584484375</v>
      </c>
      <c r="Q109" s="18">
        <f>JLY!Q109+AUG!Q109+SEP!Q109+OCT!Q109+NOV!Q109+DEC!Q109+JAN!Q109+FEB!Q109+MAR!Q109+APR!Q109+MAY!Q109+JNE!Q109</f>
        <v>156282.64051562498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1">
        <v>0.5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0.503375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47637.62</v>
      </c>
      <c r="G111" s="21">
        <v>0.5</v>
      </c>
      <c r="I111" s="18">
        <f>JLY!I111+AUG!I111+SEP!I111+OCT!I111+NOV!I111+DEC!I111+JAN!I111+FEB!I111+MAR!I111+APR!I111+MAY!I111+JNE!I111</f>
        <v>23818.81</v>
      </c>
      <c r="K111" s="18">
        <f>JLY!K111+AUG!K111+SEP!K111+OCT!K111+NOV!K111+DEC!K111+JAN!K111+FEB!K111+MAR!K111+APR!K111+MAY!K111+JNE!K111</f>
        <v>23818.81</v>
      </c>
      <c r="M111" s="14">
        <v>0.312</v>
      </c>
      <c r="O111" s="18">
        <f>JLY!O111+AUG!O111+SEP!O111+OCT!O111+NOV!O111+DEC!O111+JAN!O111+FEB!O111+MAR!O111+APR!O111+MAY!O111+JNE!O111</f>
        <v>7431.468720000001</v>
      </c>
      <c r="Q111" s="18">
        <f>JLY!Q111+AUG!Q111+SEP!Q111+OCT!Q111+NOV!Q111+DEC!Q111+JAN!Q111+FEB!Q111+MAR!Q111+APR!Q111+MAY!Q111+JNE!Q111</f>
        <v>16387.34128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287490.58</v>
      </c>
      <c r="G112" s="21">
        <v>0.5</v>
      </c>
      <c r="I112" s="18">
        <f>JLY!I112+AUG!I112+SEP!I112+OCT!I112+NOV!I112+DEC!I112+JAN!I112+FEB!I112+MAR!I112+APR!I112+MAY!I112+JNE!I112</f>
        <v>143745.29</v>
      </c>
      <c r="K112" s="18">
        <f>JLY!K112+AUG!K112+SEP!K112+OCT!K112+NOV!K112+DEC!K112+JAN!K112+FEB!K112+MAR!K112+APR!K112+MAY!K112+JNE!K112</f>
        <v>143745.29</v>
      </c>
      <c r="M112" s="14">
        <v>0.277875</v>
      </c>
      <c r="O112" s="18">
        <f>JLY!O112+AUG!O112+SEP!O112+OCT!O112+NOV!O112+DEC!O112+JAN!O112+FEB!O112+MAR!O112+APR!O112+MAY!O112+JNE!O112</f>
        <v>39943.222458749995</v>
      </c>
      <c r="Q112" s="18">
        <f>JLY!Q112+AUG!Q112+SEP!Q112+OCT!Q112+NOV!Q112+DEC!Q112+JAN!Q112+FEB!Q112+MAR!Q112+APR!Q112+MAY!Q112+JNE!Q112</f>
        <v>103802.06754125001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-151473.21999999997</v>
      </c>
      <c r="G113" s="21">
        <v>0.5</v>
      </c>
      <c r="I113" s="18">
        <f>JLY!I113+AUG!I113+SEP!I113+OCT!I113+NOV!I113+DEC!I113+JAN!I113+FEB!I113+MAR!I113+APR!I113+MAY!I113+JNE!I113</f>
        <v>-75736.60999999999</v>
      </c>
      <c r="K113" s="18">
        <f>JLY!K113+AUG!K113+SEP!K113+OCT!K113+NOV!K113+DEC!K113+JAN!K113+FEB!K113+MAR!K113+APR!K113+MAY!K113+JNE!K113</f>
        <v>-75736.60999999999</v>
      </c>
      <c r="M113" s="14">
        <v>0.46375</v>
      </c>
      <c r="O113" s="18">
        <f>JLY!O113+AUG!O113+SEP!O113+OCT!O113+NOV!O113+DEC!O113+JAN!O113+FEB!O113+MAR!O113+APR!O113+MAY!O113+JNE!O113</f>
        <v>-35122.8528875</v>
      </c>
      <c r="Q113" s="18">
        <f>JLY!Q113+AUG!Q113+SEP!Q113+OCT!Q113+NOV!Q113+DEC!Q113+JAN!Q113+FEB!Q113+MAR!Q113+APR!Q113+MAY!Q113+JNE!Q113</f>
        <v>-40613.757112499996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371997.07</v>
      </c>
      <c r="G114" s="21">
        <v>0.5</v>
      </c>
      <c r="I114" s="18">
        <f>JLY!I114+AUG!I114+SEP!I114+OCT!I114+NOV!I114+DEC!I114+JAN!I114+FEB!I114+MAR!I114+APR!I114+MAY!I114+JNE!I114</f>
        <v>185998.535</v>
      </c>
      <c r="K114" s="18">
        <f>JLY!K114+AUG!K114+SEP!K114+OCT!K114+NOV!K114+DEC!K114+JAN!K114+FEB!K114+MAR!K114+APR!K114+MAY!K114+JNE!K114</f>
        <v>185998.535</v>
      </c>
      <c r="M114" s="14">
        <v>0.43012500000000004</v>
      </c>
      <c r="O114" s="18">
        <f>JLY!O114+AUG!O114+SEP!O114+OCT!O114+NOV!O114+DEC!O114+JAN!O114+FEB!O114+MAR!O114+APR!O114+MAY!O114+JNE!O114</f>
        <v>80002.61986687499</v>
      </c>
      <c r="Q114" s="18">
        <f>JLY!Q114+AUG!Q114+SEP!Q114+OCT!Q114+NOV!Q114+DEC!Q114+JAN!Q114+FEB!Q114+MAR!Q114+APR!Q114+MAY!Q114+JNE!Q114</f>
        <v>105995.91513312499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94826.62000000001</v>
      </c>
      <c r="G115" s="21">
        <v>0.5</v>
      </c>
      <c r="I115" s="18">
        <f>JLY!I115+AUG!I115+SEP!I115+OCT!I115+NOV!I115+DEC!I115+JAN!I115+FEB!I115+MAR!I115+APR!I115+MAY!I115+JNE!I115</f>
        <v>47413.310000000005</v>
      </c>
      <c r="K115" s="18">
        <f>JLY!K115+AUG!K115+SEP!K115+OCT!K115+NOV!K115+DEC!K115+JAN!K115+FEB!K115+MAR!K115+APR!K115+MAY!K115+JNE!K115</f>
        <v>47413.310000000005</v>
      </c>
      <c r="M115" s="14">
        <v>0.39325</v>
      </c>
      <c r="O115" s="18">
        <f>JLY!O115+AUG!O115+SEP!O115+OCT!O115+NOV!O115+DEC!O115+JAN!O115+FEB!O115+MAR!O115+APR!O115+MAY!O115+JNE!O115</f>
        <v>18645.2841575</v>
      </c>
      <c r="Q115" s="18">
        <f>JLY!Q115+AUG!Q115+SEP!Q115+OCT!Q115+NOV!Q115+DEC!Q115+JAN!Q115+FEB!Q115+MAR!Q115+APR!Q115+MAY!Q115+JNE!Q115</f>
        <v>28768.0258425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60435.96000000001</v>
      </c>
      <c r="G116" s="21">
        <v>0.5</v>
      </c>
      <c r="I116" s="18">
        <f>JLY!I116+AUG!I116+SEP!I116+OCT!I116+NOV!I116+DEC!I116+JAN!I116+FEB!I116+MAR!I116+APR!I116+MAY!I116+JNE!I116</f>
        <v>30217.980000000003</v>
      </c>
      <c r="K116" s="18">
        <f>JLY!K116+AUG!K116+SEP!K116+OCT!K116+NOV!K116+DEC!K116+JAN!K116+FEB!K116+MAR!K116+APR!K116+MAY!K116+JNE!K116</f>
        <v>30217.980000000003</v>
      </c>
      <c r="M116" s="14">
        <v>0.402875</v>
      </c>
      <c r="O116" s="18">
        <f>JLY!O116+AUG!O116+SEP!O116+OCT!O116+NOV!O116+DEC!O116+JAN!O116+FEB!O116+MAR!O116+APR!O116+MAY!O116+JNE!O116</f>
        <v>12174.068692499999</v>
      </c>
      <c r="Q116" s="18">
        <f>JLY!Q116+AUG!Q116+SEP!Q116+OCT!Q116+NOV!Q116+DEC!Q116+JAN!Q116+FEB!Q116+MAR!Q116+APR!Q116+MAY!Q116+JNE!Q116</f>
        <v>18043.911307500002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833613.1000000001</v>
      </c>
      <c r="G117" s="21">
        <v>0.5</v>
      </c>
      <c r="I117" s="18">
        <f>JLY!I117+AUG!I117+SEP!I117+OCT!I117+NOV!I117+DEC!I117+JAN!I117+FEB!I117+MAR!I117+APR!I117+MAY!I117+JNE!I117</f>
        <v>416806.55000000005</v>
      </c>
      <c r="K117" s="18">
        <f>JLY!K117+AUG!K117+SEP!K117+OCT!K117+NOV!K117+DEC!K117+JAN!K117+FEB!K117+MAR!K117+APR!K117+MAY!K117+JNE!K117</f>
        <v>416806.55000000005</v>
      </c>
      <c r="M117" s="14">
        <v>0.47600000000000003</v>
      </c>
      <c r="O117" s="18">
        <f>JLY!O117+AUG!O117+SEP!O117+OCT!O117+NOV!O117+DEC!O117+JAN!O117+FEB!O117+MAR!O117+APR!O117+MAY!O117+JNE!O117</f>
        <v>198399.91780000002</v>
      </c>
      <c r="Q117" s="18">
        <f>JLY!Q117+AUG!Q117+SEP!Q117+OCT!Q117+NOV!Q117+DEC!Q117+JAN!Q117+FEB!Q117+MAR!Q117+APR!Q117+MAY!Q117+JNE!Q117</f>
        <v>218406.63219999996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400011.10000000003</v>
      </c>
      <c r="G118" s="21">
        <v>0.5</v>
      </c>
      <c r="I118" s="18">
        <f>JLY!I118+AUG!I118+SEP!I118+OCT!I118+NOV!I118+DEC!I118+JAN!I118+FEB!I118+MAR!I118+APR!I118+MAY!I118+JNE!I118</f>
        <v>200005.55000000002</v>
      </c>
      <c r="K118" s="18">
        <f>JLY!K118+AUG!K118+SEP!K118+OCT!K118+NOV!K118+DEC!K118+JAN!K118+FEB!K118+MAR!K118+APR!K118+MAY!K118+JNE!K118</f>
        <v>200005.55000000002</v>
      </c>
      <c r="M118" s="14">
        <v>0.333375</v>
      </c>
      <c r="O118" s="18">
        <f>JLY!O118+AUG!O118+SEP!O118+OCT!O118+NOV!O118+DEC!O118+JAN!O118+FEB!O118+MAR!O118+APR!O118+MAY!O118+JNE!O118</f>
        <v>66676.85023125</v>
      </c>
      <c r="Q118" s="18">
        <f>JLY!Q118+AUG!Q118+SEP!Q118+OCT!Q118+NOV!Q118+DEC!Q118+JAN!Q118+FEB!Q118+MAR!Q118+APR!Q118+MAY!Q118+JNE!Q118</f>
        <v>133328.69976875003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246240.98</v>
      </c>
      <c r="G119" s="21">
        <v>0.5</v>
      </c>
      <c r="I119" s="18">
        <f>JLY!I119+AUG!I119+SEP!I119+OCT!I119+NOV!I119+DEC!I119+JAN!I119+FEB!I119+MAR!I119+APR!I119+MAY!I119+JNE!I119</f>
        <v>123120.49</v>
      </c>
      <c r="K119" s="18">
        <f>JLY!K119+AUG!K119+SEP!K119+OCT!K119+NOV!K119+DEC!K119+JAN!K119+FEB!K119+MAR!K119+APR!K119+MAY!K119+JNE!K119</f>
        <v>123120.49</v>
      </c>
      <c r="M119" s="14">
        <v>0.41275</v>
      </c>
      <c r="O119" s="18">
        <f>JLY!O119+AUG!O119+SEP!O119+OCT!O119+NOV!O119+DEC!O119+JAN!O119+FEB!O119+MAR!O119+APR!O119+MAY!O119+JNE!O119</f>
        <v>50817.982247500004</v>
      </c>
      <c r="Q119" s="18">
        <f>JLY!Q119+AUG!Q119+SEP!Q119+OCT!Q119+NOV!Q119+DEC!Q119+JAN!Q119+FEB!Q119+MAR!Q119+APR!Q119+MAY!Q119+JNE!Q119</f>
        <v>72302.5077525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1541718.8499999999</v>
      </c>
      <c r="G120" s="21">
        <v>0.5</v>
      </c>
      <c r="I120" s="18">
        <f>JLY!I120+AUG!I120+SEP!I120+OCT!I120+NOV!I120+DEC!I120+JAN!I120+FEB!I120+MAR!I120+APR!I120+MAY!I120+JNE!I120</f>
        <v>770859.4249999999</v>
      </c>
      <c r="K120" s="18">
        <f>JLY!K120+AUG!K120+SEP!K120+OCT!K120+NOV!K120+DEC!K120+JAN!K120+FEB!K120+MAR!K120+APR!K120+MAY!K120+JNE!K120</f>
        <v>770859.4249999999</v>
      </c>
      <c r="M120" s="14">
        <v>0.342</v>
      </c>
      <c r="O120" s="18">
        <f>JLY!O120+AUG!O120+SEP!O120+OCT!O120+NOV!O120+DEC!O120+JAN!O120+FEB!O120+MAR!O120+APR!O120+MAY!O120+JNE!O120</f>
        <v>263633.92335</v>
      </c>
      <c r="Q120" s="18">
        <f>JLY!Q120+AUG!Q120+SEP!Q120+OCT!Q120+NOV!Q120+DEC!Q120+JAN!Q120+FEB!Q120+MAR!Q120+APR!Q120+MAY!Q120+JNE!Q120</f>
        <v>507225.50165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623671.36</v>
      </c>
      <c r="G121" s="21">
        <v>0.5</v>
      </c>
      <c r="I121" s="18">
        <f>JLY!I121+AUG!I121+SEP!I121+OCT!I121+NOV!I121+DEC!I121+JAN!I121+FEB!I121+MAR!I121+APR!I121+MAY!I121+JNE!I121</f>
        <v>311835.68</v>
      </c>
      <c r="K121" s="18">
        <f>JLY!K121+AUG!K121+SEP!K121+OCT!K121+NOV!K121+DEC!K121+JAN!K121+FEB!K121+MAR!K121+APR!K121+MAY!K121+JNE!K121</f>
        <v>311835.68</v>
      </c>
      <c r="M121" s="14">
        <v>0.521</v>
      </c>
      <c r="O121" s="18">
        <f>JLY!O121+AUG!O121+SEP!O121+OCT!O121+NOV!O121+DEC!O121+JAN!O121+FEB!O121+MAR!O121+APR!O121+MAY!O121+JNE!O121</f>
        <v>162466.38928</v>
      </c>
      <c r="Q121" s="18">
        <f>JLY!Q121+AUG!Q121+SEP!Q121+OCT!Q121+NOV!Q121+DEC!Q121+JAN!Q121+FEB!Q121+MAR!Q121+APR!Q121+MAY!Q121+JNE!Q121</f>
        <v>149369.29072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54189.979999999996</v>
      </c>
      <c r="G122" s="21">
        <v>0.5</v>
      </c>
      <c r="I122" s="18">
        <f>JLY!I122+AUG!I122+SEP!I122+OCT!I122+NOV!I122+DEC!I122+JAN!I122+FEB!I122+MAR!I122+APR!I122+MAY!I122+JNE!I122</f>
        <v>27094.989999999998</v>
      </c>
      <c r="K122" s="18">
        <f>JLY!K122+AUG!K122+SEP!K122+OCT!K122+NOV!K122+DEC!K122+JAN!K122+FEB!K122+MAR!K122+APR!K122+MAY!K122+JNE!K122</f>
        <v>27094.989999999998</v>
      </c>
      <c r="M122" s="14">
        <v>0.534125</v>
      </c>
      <c r="O122" s="18">
        <f>JLY!O122+AUG!O122+SEP!O122+OCT!O122+NOV!O122+DEC!O122+JAN!O122+FEB!O122+MAR!O122+APR!O122+MAY!O122+JNE!O122</f>
        <v>14472.11153375</v>
      </c>
      <c r="Q122" s="18">
        <f>JLY!Q122+AUG!Q122+SEP!Q122+OCT!Q122+NOV!Q122+DEC!Q122+JAN!Q122+FEB!Q122+MAR!Q122+APR!Q122+MAY!Q122+JNE!Q122</f>
        <v>12622.87846625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26758</v>
      </c>
      <c r="G123" s="21">
        <v>0.5</v>
      </c>
      <c r="I123" s="18">
        <f>JLY!I123+AUG!I123+SEP!I123+OCT!I123+NOV!I123+DEC!I123+JAN!I123+FEB!I123+MAR!I123+APR!I123+MAY!I123+JNE!I123</f>
        <v>13379</v>
      </c>
      <c r="K123" s="18">
        <f>JLY!K123+AUG!K123+SEP!K123+OCT!K123+NOV!K123+DEC!K123+JAN!K123+FEB!K123+MAR!K123+APR!K123+MAY!K123+JNE!K123</f>
        <v>13379</v>
      </c>
      <c r="M123" s="14">
        <v>0.415125</v>
      </c>
      <c r="O123" s="18">
        <f>JLY!O123+AUG!O123+SEP!O123+OCT!O123+NOV!O123+DEC!O123+JAN!O123+FEB!O123+MAR!O123+APR!O123+MAY!O123+JNE!O123</f>
        <v>5553.957375</v>
      </c>
      <c r="Q123" s="18">
        <f>JLY!Q123+AUG!Q123+SEP!Q123+OCT!Q123+NOV!Q123+DEC!Q123+JAN!Q123+FEB!Q123+MAR!Q123+APR!Q123+MAY!Q123+JNE!Q123</f>
        <v>7825.042625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229988.18000000005</v>
      </c>
      <c r="G124" s="21">
        <v>0.5</v>
      </c>
      <c r="I124" s="18">
        <f>JLY!I124+AUG!I124+SEP!I124+OCT!I124+NOV!I124+DEC!I124+JAN!I124+FEB!I124+MAR!I124+APR!I124+MAY!I124+JNE!I124</f>
        <v>114994.09000000003</v>
      </c>
      <c r="K124" s="18">
        <f>JLY!K124+AUG!K124+SEP!K124+OCT!K124+NOV!K124+DEC!K124+JAN!K124+FEB!K124+MAR!K124+APR!K124+MAY!K124+JNE!K124</f>
        <v>114994.09000000003</v>
      </c>
      <c r="M124" s="14">
        <v>0.34662499999999996</v>
      </c>
      <c r="O124" s="18">
        <f>JLY!O124+AUG!O124+SEP!O124+OCT!O124+NOV!O124+DEC!O124+JAN!O124+FEB!O124+MAR!O124+APR!O124+MAY!O124+JNE!O124</f>
        <v>39859.826446249994</v>
      </c>
      <c r="Q124" s="18">
        <f>JLY!Q124+AUG!Q124+SEP!Q124+OCT!Q124+NOV!Q124+DEC!Q124+JAN!Q124+FEB!Q124+MAR!Q124+APR!Q124+MAY!Q124+JNE!Q124</f>
        <v>75134.26355375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1673999.2400000002</v>
      </c>
      <c r="G125" s="21">
        <v>0.5</v>
      </c>
      <c r="I125" s="18">
        <f>JLY!I125+AUG!I125+SEP!I125+OCT!I125+NOV!I125+DEC!I125+JAN!I125+FEB!I125+MAR!I125+APR!I125+MAY!I125+JNE!I125</f>
        <v>836999.6200000001</v>
      </c>
      <c r="K125" s="18">
        <f>JLY!K125+AUG!K125+SEP!K125+OCT!K125+NOV!K125+DEC!K125+JAN!K125+FEB!K125+MAR!K125+APR!K125+MAY!K125+JNE!K125</f>
        <v>836999.6200000001</v>
      </c>
      <c r="M125" s="14">
        <v>0.306875</v>
      </c>
      <c r="O125" s="18">
        <f>JLY!O125+AUG!O125+SEP!O125+OCT!O125+NOV!O125+DEC!O125+JAN!O125+FEB!O125+MAR!O125+APR!O125+MAY!O125+JNE!O125</f>
        <v>256854.2583875</v>
      </c>
      <c r="Q125" s="18">
        <f>JLY!Q125+AUG!Q125+SEP!Q125+OCT!Q125+NOV!Q125+DEC!Q125+JAN!Q125+FEB!Q125+MAR!Q125+APR!Q125+MAY!Q125+JNE!Q125</f>
        <v>580145.3616125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0.40675000000000006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1073639.2</v>
      </c>
      <c r="G127" s="21">
        <v>0.5</v>
      </c>
      <c r="I127" s="18">
        <f>JLY!I127+AUG!I127+SEP!I127+OCT!I127+NOV!I127+DEC!I127+JAN!I127+FEB!I127+MAR!I127+APR!I127+MAY!I127+JNE!I127</f>
        <v>536819.6</v>
      </c>
      <c r="K127" s="18">
        <f>JLY!K127+AUG!K127+SEP!K127+OCT!K127+NOV!K127+DEC!K127+JAN!K127+FEB!K127+MAR!K127+APR!K127+MAY!K127+JNE!K127</f>
        <v>536819.6</v>
      </c>
      <c r="M127" s="14">
        <v>0.441875</v>
      </c>
      <c r="O127" s="18">
        <f>JLY!O127+AUG!O127+SEP!O127+OCT!O127+NOV!O127+DEC!O127+JAN!O127+FEB!O127+MAR!O127+APR!O127+MAY!O127+JNE!O127</f>
        <v>237207.16075</v>
      </c>
      <c r="Q127" s="18">
        <f>JLY!Q127+AUG!Q127+SEP!Q127+OCT!Q127+NOV!Q127+DEC!Q127+JAN!Q127+FEB!Q127+MAR!Q127+APR!Q127+MAY!Q127+JNE!Q127</f>
        <v>299612.43924999994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36021.9</v>
      </c>
      <c r="G128" s="21">
        <v>0.5</v>
      </c>
      <c r="I128" s="18">
        <f>JLY!I128+AUG!I128+SEP!I128+OCT!I128+NOV!I128+DEC!I128+JAN!I128+FEB!I128+MAR!I128+APR!I128+MAY!I128+JNE!I128</f>
        <v>18010.95</v>
      </c>
      <c r="K128" s="18">
        <f>JLY!K128+AUG!K128+SEP!K128+OCT!K128+NOV!K128+DEC!K128+JAN!K128+FEB!K128+MAR!K128+APR!K128+MAY!K128+JNE!K128</f>
        <v>18010.95</v>
      </c>
      <c r="M128" s="14">
        <v>0.348375</v>
      </c>
      <c r="O128" s="18">
        <f>JLY!O128+AUG!O128+SEP!O128+OCT!O128+NOV!O128+DEC!O128+JAN!O128+FEB!O128+MAR!O128+APR!O128+MAY!O128+JNE!O128</f>
        <v>6274.564706249999</v>
      </c>
      <c r="Q128" s="18">
        <f>JLY!Q128+AUG!Q128+SEP!Q128+OCT!Q128+NOV!Q128+DEC!Q128+JAN!Q128+FEB!Q128+MAR!Q128+APR!Q128+MAY!Q128+JNE!Q128</f>
        <v>11736.38529375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379521.47</v>
      </c>
      <c r="G129" s="21">
        <v>0.5</v>
      </c>
      <c r="I129" s="18">
        <f>JLY!I129+AUG!I129+SEP!I129+OCT!I129+NOV!I129+DEC!I129+JAN!I129+FEB!I129+MAR!I129+APR!I129+MAY!I129+JNE!I129</f>
        <v>189760.735</v>
      </c>
      <c r="K129" s="18">
        <f>JLY!K129+AUG!K129+SEP!K129+OCT!K129+NOV!K129+DEC!K129+JAN!K129+FEB!K129+MAR!K129+APR!K129+MAY!K129+JNE!K129</f>
        <v>189760.735</v>
      </c>
      <c r="M129" s="14">
        <v>0.325625</v>
      </c>
      <c r="O129" s="18">
        <f>JLY!O129+AUG!O129+SEP!O129+OCT!O129+NOV!O129+DEC!O129+JAN!O129+FEB!O129+MAR!O129+APR!O129+MAY!O129+JNE!O129</f>
        <v>61790.83933437501</v>
      </c>
      <c r="Q129" s="18">
        <f>JLY!Q129+AUG!Q129+SEP!Q129+OCT!Q129+NOV!Q129+DEC!Q129+JAN!Q129+FEB!Q129+MAR!Q129+APR!Q129+MAY!Q129+JNE!Q129</f>
        <v>127969.89566562501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107724.84</v>
      </c>
      <c r="G130" s="21">
        <v>0.5</v>
      </c>
      <c r="I130" s="18">
        <f>JLY!I130+AUG!I130+SEP!I130+OCT!I130+NOV!I130+DEC!I130+JAN!I130+FEB!I130+MAR!I130+APR!I130+MAY!I130+JNE!I130</f>
        <v>53862.42</v>
      </c>
      <c r="K130" s="18">
        <f>JLY!K130+AUG!K130+SEP!K130+OCT!K130+NOV!K130+DEC!K130+JAN!K130+FEB!K130+MAR!K130+APR!K130+MAY!K130+JNE!K130</f>
        <v>53862.42</v>
      </c>
      <c r="M130" s="14">
        <v>0.254375</v>
      </c>
      <c r="O130" s="18">
        <f>JLY!O130+AUG!O130+SEP!O130+OCT!O130+NOV!O130+DEC!O130+JAN!O130+FEB!O130+MAR!O130+APR!O130+MAY!O130+JNE!O130</f>
        <v>13701.253087500001</v>
      </c>
      <c r="Q130" s="18">
        <f>JLY!Q130+AUG!Q130+SEP!Q130+OCT!Q130+NOV!Q130+DEC!Q130+JAN!Q130+FEB!Q130+MAR!Q130+APR!Q130+MAY!Q130+JNE!Q130</f>
        <v>40161.166912500004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2290115.5200000005</v>
      </c>
      <c r="G131" s="21">
        <v>0.5</v>
      </c>
      <c r="I131" s="18">
        <f>JLY!I131+AUG!I131+SEP!I131+OCT!I131+NOV!I131+DEC!I131+JAN!I131+FEB!I131+MAR!I131+APR!I131+MAY!I131+JNE!I131</f>
        <v>1145057.7600000002</v>
      </c>
      <c r="K131" s="18">
        <f>JLY!K131+AUG!K131+SEP!K131+OCT!K131+NOV!K131+DEC!K131+JAN!K131+FEB!K131+MAR!K131+APR!K131+MAY!K131+JNE!K131</f>
        <v>1145057.7600000002</v>
      </c>
      <c r="M131" s="14">
        <v>0.461375</v>
      </c>
      <c r="O131" s="18">
        <f>JLY!O131+AUG!O131+SEP!O131+OCT!O131+NOV!O131+DEC!O131+JAN!O131+FEB!O131+MAR!O131+APR!O131+MAY!O131+JNE!O131</f>
        <v>528301.02402</v>
      </c>
      <c r="Q131" s="18">
        <f>JLY!Q131+AUG!Q131+SEP!Q131+OCT!Q131+NOV!Q131+DEC!Q131+JAN!Q131+FEB!Q131+MAR!Q131+APR!Q131+MAY!Q131+JNE!Q131</f>
        <v>616756.73598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2426733.6500000004</v>
      </c>
      <c r="G132" s="21">
        <v>0.5</v>
      </c>
      <c r="I132" s="18">
        <f>JLY!I132+AUG!I132+SEP!I132+OCT!I132+NOV!I132+DEC!I132+JAN!I132+FEB!I132+MAR!I132+APR!I132+MAY!I132+JNE!I132</f>
        <v>1213366.8250000002</v>
      </c>
      <c r="K132" s="18">
        <f>JLY!K132+AUG!K132+SEP!K132+OCT!K132+NOV!K132+DEC!K132+JAN!K132+FEB!K132+MAR!K132+APR!K132+MAY!K132+JNE!K132</f>
        <v>1213366.8250000002</v>
      </c>
      <c r="M132" s="14">
        <v>0.38399999999999995</v>
      </c>
      <c r="O132" s="18">
        <f>JLY!O132+AUG!O132+SEP!O132+OCT!O132+NOV!O132+DEC!O132+JAN!O132+FEB!O132+MAR!O132+APR!O132+MAY!O132+JNE!O132</f>
        <v>465932.86079999997</v>
      </c>
      <c r="Q132" s="18">
        <f>JLY!Q132+AUG!Q132+SEP!Q132+OCT!Q132+NOV!Q132+DEC!Q132+JAN!Q132+FEB!Q132+MAR!Q132+APR!Q132+MAY!Q132+JNE!Q132</f>
        <v>747433.9642000002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88798.37999999999</v>
      </c>
      <c r="G133" s="21">
        <v>0.5</v>
      </c>
      <c r="I133" s="18">
        <f>JLY!I133+AUG!I133+SEP!I133+OCT!I133+NOV!I133+DEC!I133+JAN!I133+FEB!I133+MAR!I133+APR!I133+MAY!I133+JNE!I133</f>
        <v>44399.189999999995</v>
      </c>
      <c r="K133" s="18">
        <f>JLY!K133+AUG!K133+SEP!K133+OCT!K133+NOV!K133+DEC!K133+JAN!K133+FEB!K133+MAR!K133+APR!K133+MAY!K133+JNE!K133</f>
        <v>44399.189999999995</v>
      </c>
      <c r="M133" s="14">
        <v>0.439125</v>
      </c>
      <c r="O133" s="18">
        <f>JLY!O133+AUG!O133+SEP!O133+OCT!O133+NOV!O133+DEC!O133+JAN!O133+FEB!O133+MAR!O133+APR!O133+MAY!O133+JNE!O133</f>
        <v>19496.79430875</v>
      </c>
      <c r="Q133" s="18">
        <f>JLY!Q133+AUG!Q133+SEP!Q133+OCT!Q133+NOV!Q133+DEC!Q133+JAN!Q133+FEB!Q133+MAR!Q133+APR!Q133+MAY!Q133+JNE!Q133</f>
        <v>24902.395691250003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434205.74</v>
      </c>
      <c r="G134" s="21">
        <v>0.5</v>
      </c>
      <c r="I134" s="18">
        <f>JLY!I134+AUG!I134+SEP!I134+OCT!I134+NOV!I134+DEC!I134+JAN!I134+FEB!I134+MAR!I134+APR!I134+MAY!I134+JNE!I134</f>
        <v>217102.87</v>
      </c>
      <c r="K134" s="18">
        <f>JLY!K134+AUG!K134+SEP!K134+OCT!K134+NOV!K134+DEC!K134+JAN!K134+FEB!K134+MAR!K134+APR!K134+MAY!K134+JNE!K134</f>
        <v>217102.87</v>
      </c>
      <c r="M134" s="14">
        <v>0.337375</v>
      </c>
      <c r="O134" s="18">
        <f>JLY!O134+AUG!O134+SEP!O134+OCT!O134+NOV!O134+DEC!O134+JAN!O134+FEB!O134+MAR!O134+APR!O134+MAY!O134+JNE!O134</f>
        <v>73245.08076625</v>
      </c>
      <c r="Q134" s="18">
        <f>JLY!Q134+AUG!Q134+SEP!Q134+OCT!Q134+NOV!Q134+DEC!Q134+JAN!Q134+FEB!Q134+MAR!Q134+APR!Q134+MAY!Q134+JNE!Q134</f>
        <v>143857.78923375002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594791.81</v>
      </c>
      <c r="G135" s="21">
        <v>0.5</v>
      </c>
      <c r="I135" s="18">
        <f>JLY!I135+AUG!I135+SEP!I135+OCT!I135+NOV!I135+DEC!I135+JAN!I135+FEB!I135+MAR!I135+APR!I135+MAY!I135+JNE!I135</f>
        <v>297395.905</v>
      </c>
      <c r="K135" s="18">
        <f>JLY!K135+AUG!K135+SEP!K135+OCT!K135+NOV!K135+DEC!K135+JAN!K135+FEB!K135+MAR!K135+APR!K135+MAY!K135+JNE!K135</f>
        <v>297395.905</v>
      </c>
      <c r="M135" s="14">
        <v>0.304</v>
      </c>
      <c r="O135" s="18">
        <f>JLY!O135+AUG!O135+SEP!O135+OCT!O135+NOV!O135+DEC!O135+JAN!O135+FEB!O135+MAR!O135+APR!O135+MAY!O135+JNE!O135</f>
        <v>90408.35511999998</v>
      </c>
      <c r="Q135" s="18">
        <f>JLY!Q135+AUG!Q135+SEP!Q135+OCT!Q135+NOV!Q135+DEC!Q135+JAN!Q135+FEB!Q135+MAR!Q135+APR!Q135+MAY!Q135+JNE!Q135</f>
        <v>206987.54988000004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3924088.2299999995</v>
      </c>
      <c r="G136" s="21">
        <v>0.5</v>
      </c>
      <c r="I136" s="18">
        <f>JLY!I136+AUG!I136+SEP!I136+OCT!I136+NOV!I136+DEC!I136+JAN!I136+FEB!I136+MAR!I136+APR!I136+MAY!I136+JNE!I136</f>
        <v>1962044.1149999998</v>
      </c>
      <c r="K136" s="18">
        <f>JLY!K136+AUG!K136+SEP!K136+OCT!K136+NOV!K136+DEC!K136+JAN!K136+FEB!K136+MAR!K136+APR!K136+MAY!K136+JNE!K136</f>
        <v>1962044.1149999998</v>
      </c>
      <c r="M136" s="14">
        <v>0.446125</v>
      </c>
      <c r="O136" s="18">
        <f>JLY!O136+AUG!O136+SEP!O136+OCT!O136+NOV!O136+DEC!O136+JAN!O136+FEB!O136+MAR!O136+APR!O136+MAY!O136+JNE!O136</f>
        <v>875316.930804375</v>
      </c>
      <c r="Q136" s="18">
        <f>JLY!Q136+AUG!Q136+SEP!Q136+OCT!Q136+NOV!Q136+DEC!Q136+JAN!Q136+FEB!Q136+MAR!Q136+APR!Q136+MAY!Q136+JNE!Q136</f>
        <v>1086727.184195625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14982.56</v>
      </c>
      <c r="G137" s="21">
        <v>0.5</v>
      </c>
      <c r="I137" s="18">
        <f>JLY!I137+AUG!I137+SEP!I137+OCT!I137+NOV!I137+DEC!I137+JAN!I137+FEB!I137+MAR!I137+APR!I137+MAY!I137+JNE!I137</f>
        <v>7491.28</v>
      </c>
      <c r="K137" s="18">
        <f>JLY!K137+AUG!K137+SEP!K137+OCT!K137+NOV!K137+DEC!K137+JAN!K137+FEB!K137+MAR!K137+APR!K137+MAY!K137+JNE!K137</f>
        <v>7491.28</v>
      </c>
      <c r="M137" s="14">
        <v>0.480375</v>
      </c>
      <c r="O137" s="18">
        <f>JLY!O137+AUG!O137+SEP!O137+OCT!O137+NOV!O137+DEC!O137+JAN!O137+FEB!O137+MAR!O137+APR!O137+MAY!O137+JNE!O137</f>
        <v>3598.62363</v>
      </c>
      <c r="Q137" s="18">
        <f>JLY!Q137+AUG!Q137+SEP!Q137+OCT!Q137+NOV!Q137+DEC!Q137+JAN!Q137+FEB!Q137+MAR!Q137+APR!Q137+MAY!Q137+JNE!Q137</f>
        <v>3892.6563699999997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158662.58000000005</v>
      </c>
      <c r="G138" s="21">
        <v>0.5</v>
      </c>
      <c r="I138" s="18">
        <f>JLY!I138+AUG!I138+SEP!I138+OCT!I138+NOV!I138+DEC!I138+JAN!I138+FEB!I138+MAR!I138+APR!I138+MAY!I138+JNE!I138</f>
        <v>79331.29000000002</v>
      </c>
      <c r="K138" s="18">
        <f>JLY!K138+AUG!K138+SEP!K138+OCT!K138+NOV!K138+DEC!K138+JAN!K138+FEB!K138+MAR!K138+APR!K138+MAY!K138+JNE!K138</f>
        <v>79331.29000000002</v>
      </c>
      <c r="M138" s="14">
        <v>0.569125</v>
      </c>
      <c r="O138" s="18">
        <f>JLY!O138+AUG!O138+SEP!O138+OCT!O138+NOV!O138+DEC!O138+JAN!O138+FEB!O138+MAR!O138+APR!O138+MAY!O138+JNE!O138</f>
        <v>45149.42042124999</v>
      </c>
      <c r="Q138" s="18">
        <f>JLY!Q138+AUG!Q138+SEP!Q138+OCT!Q138+NOV!Q138+DEC!Q138+JAN!Q138+FEB!Q138+MAR!Q138+APR!Q138+MAY!Q138+JNE!Q138</f>
        <v>34181.86957874999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26551.559999999998</v>
      </c>
      <c r="G139" s="21">
        <v>0.5</v>
      </c>
      <c r="I139" s="18">
        <f>JLY!I139+AUG!I139+SEP!I139+OCT!I139+NOV!I139+DEC!I139+JAN!I139+FEB!I139+MAR!I139+APR!I139+MAY!I139+JNE!I139</f>
        <v>13275.779999999999</v>
      </c>
      <c r="K139" s="18">
        <f>JLY!K139+AUG!K139+SEP!K139+OCT!K139+NOV!K139+DEC!K139+JAN!K139+FEB!K139+MAR!K139+APR!K139+MAY!K139+JNE!K139</f>
        <v>13275.779999999999</v>
      </c>
      <c r="M139" s="14">
        <v>0.573375</v>
      </c>
      <c r="O139" s="18">
        <f>JLY!O139+AUG!O139+SEP!O139+OCT!O139+NOV!O139+DEC!O139+JAN!O139+FEB!O139+MAR!O139+APR!O139+MAY!O139+JNE!O139</f>
        <v>7612.0003575</v>
      </c>
      <c r="Q139" s="18">
        <f>JLY!Q139+AUG!Q139+SEP!Q139+OCT!Q139+NOV!Q139+DEC!Q139+JAN!Q139+FEB!Q139+MAR!Q139+APR!Q139+MAY!Q139+JNE!Q139</f>
        <v>5663.779642500001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61185811.82000002</v>
      </c>
      <c r="G143" s="6"/>
      <c r="I143" s="6">
        <f>SUM(I9:I142)</f>
        <v>30592905.91000001</v>
      </c>
      <c r="K143" s="5">
        <f>SUM(K9:K142)</f>
        <v>30592905.91000001</v>
      </c>
      <c r="O143" s="5">
        <f>SUM(O9:O142)</f>
        <v>13474660.4098475</v>
      </c>
      <c r="Q143" s="16">
        <f>SUM(Q9:Q142)</f>
        <v>17118245.5001525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229">
      <selection activeCell="D264" sqref="D264:K264"/>
    </sheetView>
  </sheetViews>
  <sheetFormatPr defaultColWidth="9.140625" defaultRowHeight="12.75"/>
  <cols>
    <col min="5" max="5" width="15.00390625" style="0" customWidth="1"/>
    <col min="7" max="7" width="12.8515625" style="0" customWidth="1"/>
    <col min="8" max="8" width="20.00390625" style="0" customWidth="1"/>
    <col min="9" max="9" width="14.28125" style="0" customWidth="1"/>
    <col min="10" max="10" width="13.57421875" style="0" customWidth="1"/>
    <col min="11" max="12" width="12.7109375" style="0" customWidth="1"/>
    <col min="13" max="13" width="18.140625" style="0" customWidth="1"/>
  </cols>
  <sheetData>
    <row r="1" spans="1:13" ht="12.75">
      <c r="A1" s="42" t="s">
        <v>285</v>
      </c>
      <c r="B1" s="42" t="s">
        <v>286</v>
      </c>
      <c r="C1" s="42" t="s">
        <v>287</v>
      </c>
      <c r="D1" s="42" t="s">
        <v>0</v>
      </c>
      <c r="E1" s="42" t="s">
        <v>288</v>
      </c>
      <c r="F1" s="42" t="s">
        <v>289</v>
      </c>
      <c r="G1" s="42" t="s">
        <v>290</v>
      </c>
      <c r="H1" s="42" t="s">
        <v>291</v>
      </c>
      <c r="I1" s="42" t="s">
        <v>292</v>
      </c>
      <c r="J1" s="42" t="s">
        <v>293</v>
      </c>
      <c r="K1" s="42" t="s">
        <v>294</v>
      </c>
      <c r="L1" s="42" t="s">
        <v>295</v>
      </c>
      <c r="M1" s="42" t="s">
        <v>296</v>
      </c>
    </row>
    <row r="2" spans="1:13" ht="12.75">
      <c r="A2" s="43">
        <v>2011</v>
      </c>
      <c r="B2" s="46" t="s">
        <v>297</v>
      </c>
      <c r="C2" s="43">
        <v>1</v>
      </c>
      <c r="D2" s="47" t="str">
        <f>JLY!A9</f>
        <v>001</v>
      </c>
      <c r="E2" s="44">
        <f>JLY!E9</f>
        <v>22270.5</v>
      </c>
      <c r="F2" s="45">
        <f>JLY!G9</f>
        <v>0.5</v>
      </c>
      <c r="G2" s="44">
        <f>JLY!I9</f>
        <v>11135.25</v>
      </c>
      <c r="H2" s="44">
        <f>JLY!K9</f>
        <v>11135.25</v>
      </c>
      <c r="I2" s="45">
        <f>JLY!M9</f>
        <v>0.2915</v>
      </c>
      <c r="J2" s="44">
        <f>JLY!O9</f>
        <v>3245.925375</v>
      </c>
      <c r="K2" s="44">
        <f>JLY!Q9</f>
        <v>7889.324625</v>
      </c>
      <c r="L2" t="s">
        <v>288</v>
      </c>
      <c r="M2" t="s">
        <v>298</v>
      </c>
    </row>
    <row r="3" spans="1:13" ht="12.75">
      <c r="A3" s="43">
        <v>2011</v>
      </c>
      <c r="B3" s="46" t="s">
        <v>297</v>
      </c>
      <c r="C3" s="43">
        <v>1</v>
      </c>
      <c r="D3" s="47" t="str">
        <f>JLY!A10</f>
        <v>003</v>
      </c>
      <c r="E3" s="44">
        <f>JLY!E10</f>
        <v>73191.52</v>
      </c>
      <c r="F3" s="45">
        <f>JLY!G10</f>
        <v>0.5</v>
      </c>
      <c r="G3" s="44">
        <f>JLY!I10</f>
        <v>36595.76</v>
      </c>
      <c r="H3" s="44">
        <f>JLY!K10</f>
        <v>36595.76</v>
      </c>
      <c r="I3" s="45">
        <f>JLY!M10</f>
        <v>0.55925</v>
      </c>
      <c r="J3" s="44">
        <f>JLY!O10</f>
        <v>20466.178780000002</v>
      </c>
      <c r="K3" s="44">
        <f>JLY!Q10</f>
        <v>16129.58122</v>
      </c>
      <c r="L3" t="s">
        <v>288</v>
      </c>
      <c r="M3" t="s">
        <v>298</v>
      </c>
    </row>
    <row r="4" spans="1:13" ht="12.75">
      <c r="A4" s="43">
        <v>2011</v>
      </c>
      <c r="B4" s="46" t="s">
        <v>297</v>
      </c>
      <c r="C4" s="43">
        <v>1</v>
      </c>
      <c r="D4" s="47" t="str">
        <f>JLY!A11</f>
        <v>005</v>
      </c>
      <c r="E4" s="44">
        <f>JLY!E11</f>
        <v>12297</v>
      </c>
      <c r="F4" s="45">
        <f>JLY!G11</f>
        <v>0.5</v>
      </c>
      <c r="G4" s="44">
        <f>JLY!I11</f>
        <v>6148.5</v>
      </c>
      <c r="H4" s="44">
        <f>JLY!K11</f>
        <v>6148.5</v>
      </c>
      <c r="I4" s="45">
        <f>JLY!M11</f>
        <v>0.2405</v>
      </c>
      <c r="J4" s="44">
        <f>JLY!O11</f>
        <v>1478.71425</v>
      </c>
      <c r="K4" s="44">
        <f>JLY!Q11</f>
        <v>4669.78575</v>
      </c>
      <c r="L4" t="s">
        <v>288</v>
      </c>
      <c r="M4" t="s">
        <v>298</v>
      </c>
    </row>
    <row r="5" spans="1:13" ht="12.75">
      <c r="A5" s="43">
        <v>2011</v>
      </c>
      <c r="B5" s="46" t="s">
        <v>297</v>
      </c>
      <c r="C5" s="43">
        <v>1</v>
      </c>
      <c r="D5" s="47" t="str">
        <f>JLY!A12</f>
        <v>007</v>
      </c>
      <c r="E5" s="44">
        <f>JLY!E12</f>
        <v>50134.7</v>
      </c>
      <c r="F5" s="45">
        <f>JLY!G12</f>
        <v>0.5</v>
      </c>
      <c r="G5" s="44">
        <f>JLY!I12</f>
        <v>25067.35</v>
      </c>
      <c r="H5" s="44">
        <f>JLY!K12</f>
        <v>25067.35</v>
      </c>
      <c r="I5" s="45">
        <f>JLY!M12</f>
        <v>0.4085</v>
      </c>
      <c r="J5" s="44">
        <f>JLY!O12</f>
        <v>10240.012475</v>
      </c>
      <c r="K5" s="44">
        <f>JLY!Q12</f>
        <v>14827.337524999999</v>
      </c>
      <c r="L5" t="s">
        <v>288</v>
      </c>
      <c r="M5" t="s">
        <v>298</v>
      </c>
    </row>
    <row r="6" spans="1:13" ht="12.75">
      <c r="A6" s="43">
        <v>2011</v>
      </c>
      <c r="B6" s="46" t="s">
        <v>297</v>
      </c>
      <c r="C6" s="43">
        <v>1</v>
      </c>
      <c r="D6" s="47" t="str">
        <f>JLY!A13</f>
        <v>009</v>
      </c>
      <c r="E6" s="44">
        <f>JLY!E13</f>
        <v>40531.31</v>
      </c>
      <c r="F6" s="45">
        <f>JLY!G13</f>
        <v>0.5</v>
      </c>
      <c r="G6" s="44">
        <f>JLY!I13</f>
        <v>20265.655</v>
      </c>
      <c r="H6" s="44">
        <f>JLY!K13</f>
        <v>20265.655</v>
      </c>
      <c r="I6" s="45">
        <f>JLY!M13</f>
        <v>0.34025</v>
      </c>
      <c r="J6" s="44">
        <f>JLY!O13</f>
        <v>6895.3891137499995</v>
      </c>
      <c r="K6" s="44">
        <f>JLY!Q13</f>
        <v>13370.26588625</v>
      </c>
      <c r="L6" t="s">
        <v>288</v>
      </c>
      <c r="M6" t="s">
        <v>298</v>
      </c>
    </row>
    <row r="7" spans="1:13" ht="12.75">
      <c r="A7" s="43">
        <v>2011</v>
      </c>
      <c r="B7" s="46" t="s">
        <v>297</v>
      </c>
      <c r="C7" s="43">
        <v>1</v>
      </c>
      <c r="D7" s="47" t="str">
        <f>JLY!A14</f>
        <v>011</v>
      </c>
      <c r="E7" s="44">
        <f>JLY!E14</f>
        <v>11618.98</v>
      </c>
      <c r="F7" s="45">
        <f>JLY!G14</f>
        <v>0.5</v>
      </c>
      <c r="G7" s="44">
        <f>JLY!I14</f>
        <v>5809.49</v>
      </c>
      <c r="H7" s="44">
        <f>JLY!K14</f>
        <v>5809.49</v>
      </c>
      <c r="I7" s="45">
        <f>JLY!M14</f>
        <v>0.32987500000000003</v>
      </c>
      <c r="J7" s="44">
        <f>JLY!O14</f>
        <v>1916.4055137500002</v>
      </c>
      <c r="K7" s="44">
        <f>JLY!Q14</f>
        <v>3893.08448625</v>
      </c>
      <c r="L7" t="s">
        <v>288</v>
      </c>
      <c r="M7" t="s">
        <v>298</v>
      </c>
    </row>
    <row r="8" spans="1:13" ht="12.75">
      <c r="A8" s="43">
        <v>2011</v>
      </c>
      <c r="B8" s="46" t="s">
        <v>297</v>
      </c>
      <c r="C8" s="43">
        <v>1</v>
      </c>
      <c r="D8" s="47" t="str">
        <f>JLY!A15</f>
        <v>013</v>
      </c>
      <c r="E8" s="44">
        <f>JLY!E15</f>
        <v>111041.36</v>
      </c>
      <c r="F8" s="45">
        <f>JLY!G15</f>
        <v>0.5</v>
      </c>
      <c r="G8" s="44">
        <f>JLY!I15</f>
        <v>55520.68</v>
      </c>
      <c r="H8" s="44">
        <f>JLY!K15</f>
        <v>55520.68</v>
      </c>
      <c r="I8" s="45">
        <f>JLY!M15</f>
        <v>0.57525</v>
      </c>
      <c r="J8" s="44">
        <f>JLY!O15</f>
        <v>31938.271170000004</v>
      </c>
      <c r="K8" s="44">
        <f>JLY!Q15</f>
        <v>23582.408829999997</v>
      </c>
      <c r="L8" t="s">
        <v>288</v>
      </c>
      <c r="M8" t="s">
        <v>298</v>
      </c>
    </row>
    <row r="9" spans="1:13" ht="12.75">
      <c r="A9" s="43">
        <v>2011</v>
      </c>
      <c r="B9" s="46" t="s">
        <v>297</v>
      </c>
      <c r="C9" s="43">
        <v>1</v>
      </c>
      <c r="D9" s="47" t="str">
        <f>JLY!A16</f>
        <v>015</v>
      </c>
      <c r="E9" s="44">
        <f>JLY!E16</f>
        <v>42263.65</v>
      </c>
      <c r="F9" s="45">
        <f>JLY!G16</f>
        <v>0.5</v>
      </c>
      <c r="G9" s="44">
        <f>JLY!I16</f>
        <v>21131.825</v>
      </c>
      <c r="H9" s="44">
        <f>JLY!K16</f>
        <v>21131.825</v>
      </c>
      <c r="I9" s="45">
        <f>JLY!M16</f>
        <v>0.41275</v>
      </c>
      <c r="J9" s="44">
        <f>JLY!O16</f>
        <v>8722.16076875</v>
      </c>
      <c r="K9" s="44">
        <f>JLY!Q16</f>
        <v>12409.66423125</v>
      </c>
      <c r="L9" t="s">
        <v>288</v>
      </c>
      <c r="M9" t="s">
        <v>298</v>
      </c>
    </row>
    <row r="10" spans="1:13" ht="12.75">
      <c r="A10" s="43">
        <v>2011</v>
      </c>
      <c r="B10" s="46" t="s">
        <v>297</v>
      </c>
      <c r="C10" s="43">
        <v>1</v>
      </c>
      <c r="D10" s="47" t="str">
        <f>JLY!A17</f>
        <v>017</v>
      </c>
      <c r="E10" s="44">
        <f>JLY!E17</f>
        <v>12297</v>
      </c>
      <c r="F10" s="45">
        <f>JLY!G17</f>
        <v>0.5</v>
      </c>
      <c r="G10" s="44">
        <f>JLY!I17</f>
        <v>6148.5</v>
      </c>
      <c r="H10" s="44">
        <f>JLY!K17</f>
        <v>6148.5</v>
      </c>
      <c r="I10" s="45">
        <f>JLY!M17</f>
        <v>0.5347500000000001</v>
      </c>
      <c r="J10" s="44">
        <f>JLY!O17</f>
        <v>3287.9103750000004</v>
      </c>
      <c r="K10" s="44">
        <f>JLY!Q17</f>
        <v>2860.5896249999996</v>
      </c>
      <c r="L10" t="s">
        <v>288</v>
      </c>
      <c r="M10" t="s">
        <v>298</v>
      </c>
    </row>
    <row r="11" spans="1:13" ht="12.75">
      <c r="A11" s="43">
        <v>2011</v>
      </c>
      <c r="B11" s="46" t="s">
        <v>297</v>
      </c>
      <c r="C11" s="43">
        <v>1</v>
      </c>
      <c r="D11" s="47" t="str">
        <f>JLY!A18</f>
        <v>019</v>
      </c>
      <c r="E11" s="44">
        <f>JLY!E18</f>
        <v>7268.6</v>
      </c>
      <c r="F11" s="45">
        <f>JLY!G18</f>
        <v>0.5</v>
      </c>
      <c r="G11" s="44">
        <f>JLY!I18</f>
        <v>3634.3</v>
      </c>
      <c r="H11" s="44">
        <f>JLY!K18</f>
        <v>3634.3</v>
      </c>
      <c r="I11" s="45">
        <f>JLY!M18</f>
        <v>0.42000000000000004</v>
      </c>
      <c r="J11" s="44">
        <f>JLY!O18</f>
        <v>1526.4060000000002</v>
      </c>
      <c r="K11" s="44">
        <f>JLY!Q18</f>
        <v>2107.8940000000002</v>
      </c>
      <c r="L11" t="s">
        <v>288</v>
      </c>
      <c r="M11" t="s">
        <v>298</v>
      </c>
    </row>
    <row r="12" spans="1:13" ht="12.75">
      <c r="A12" s="43">
        <v>2011</v>
      </c>
      <c r="B12" s="46" t="s">
        <v>297</v>
      </c>
      <c r="C12" s="43">
        <v>1</v>
      </c>
      <c r="D12" s="47" t="str">
        <f>JLY!A19</f>
        <v>021</v>
      </c>
      <c r="E12" s="44">
        <f>JLY!E19</f>
        <v>729.75</v>
      </c>
      <c r="F12" s="45">
        <f>JLY!G19</f>
        <v>0.5</v>
      </c>
      <c r="G12" s="44">
        <f>JLY!I19</f>
        <v>364.875</v>
      </c>
      <c r="H12" s="44">
        <f>JLY!K19</f>
        <v>364.875</v>
      </c>
      <c r="I12" s="45">
        <f>JLY!M19</f>
        <v>0.263625</v>
      </c>
      <c r="J12" s="44">
        <f>JLY!O19</f>
        <v>96.190171875</v>
      </c>
      <c r="K12" s="44">
        <f>JLY!Q19</f>
        <v>268.68482812499997</v>
      </c>
      <c r="L12" t="s">
        <v>288</v>
      </c>
      <c r="M12" t="s">
        <v>298</v>
      </c>
    </row>
    <row r="13" spans="1:13" ht="12.75">
      <c r="A13" s="43">
        <v>2011</v>
      </c>
      <c r="B13" s="46" t="s">
        <v>297</v>
      </c>
      <c r="C13" s="43">
        <v>1</v>
      </c>
      <c r="D13" s="47" t="str">
        <f>JLY!A20</f>
        <v>023</v>
      </c>
      <c r="E13" s="44">
        <f>JLY!E20</f>
        <v>13547.2</v>
      </c>
      <c r="F13" s="45">
        <f>JLY!G20</f>
        <v>0.5</v>
      </c>
      <c r="G13" s="44">
        <f>JLY!I20</f>
        <v>6773.6</v>
      </c>
      <c r="H13" s="44">
        <f>JLY!K20</f>
        <v>6773.6</v>
      </c>
      <c r="I13" s="45">
        <f>JLY!M20</f>
        <v>0.45025000000000004</v>
      </c>
      <c r="J13" s="44">
        <f>JLY!O20</f>
        <v>3049.8134000000005</v>
      </c>
      <c r="K13" s="44">
        <f>JLY!Q20</f>
        <v>3723.7866</v>
      </c>
      <c r="L13" t="s">
        <v>288</v>
      </c>
      <c r="M13" t="s">
        <v>298</v>
      </c>
    </row>
    <row r="14" spans="1:13" ht="12.75">
      <c r="A14" s="43">
        <v>2011</v>
      </c>
      <c r="B14" s="46" t="s">
        <v>297</v>
      </c>
      <c r="C14" s="43">
        <v>1</v>
      </c>
      <c r="D14" s="47" t="str">
        <f>JLY!A21</f>
        <v>025</v>
      </c>
      <c r="E14" s="44">
        <f>JLY!E21</f>
        <v>905.8800000000001</v>
      </c>
      <c r="F14" s="45">
        <f>JLY!G21</f>
        <v>0.5</v>
      </c>
      <c r="G14" s="44">
        <f>JLY!I21</f>
        <v>452.94000000000005</v>
      </c>
      <c r="H14" s="44">
        <f>JLY!K21</f>
        <v>452.94000000000005</v>
      </c>
      <c r="I14" s="45">
        <f>JLY!M21</f>
        <v>0.304875</v>
      </c>
      <c r="J14" s="44">
        <f>JLY!O21</f>
        <v>138.09008250000002</v>
      </c>
      <c r="K14" s="44">
        <f>JLY!Q21</f>
        <v>314.84991750000006</v>
      </c>
      <c r="L14" t="s">
        <v>288</v>
      </c>
      <c r="M14" t="s">
        <v>298</v>
      </c>
    </row>
    <row r="15" spans="1:13" ht="12.75">
      <c r="A15" s="43">
        <v>2011</v>
      </c>
      <c r="B15" s="46" t="s">
        <v>297</v>
      </c>
      <c r="C15" s="43">
        <v>1</v>
      </c>
      <c r="D15" s="47" t="str">
        <f>JLY!A22</f>
        <v>027</v>
      </c>
      <c r="E15" s="44">
        <f>JLY!E22</f>
        <v>10902.9</v>
      </c>
      <c r="F15" s="45">
        <f>JLY!G22</f>
        <v>0.5</v>
      </c>
      <c r="G15" s="44">
        <f>JLY!I22</f>
        <v>5451.45</v>
      </c>
      <c r="H15" s="44">
        <f>JLY!K22</f>
        <v>5451.45</v>
      </c>
      <c r="I15" s="45">
        <f>JLY!M22</f>
        <v>0.39449999999999996</v>
      </c>
      <c r="J15" s="44">
        <f>JLY!O22</f>
        <v>2150.5970249999996</v>
      </c>
      <c r="K15" s="44">
        <f>JLY!Q22</f>
        <v>3300.8529750000002</v>
      </c>
      <c r="L15" t="s">
        <v>288</v>
      </c>
      <c r="M15" t="s">
        <v>298</v>
      </c>
    </row>
    <row r="16" spans="1:13" ht="12.75">
      <c r="A16" s="43">
        <v>2011</v>
      </c>
      <c r="B16" s="46" t="s">
        <v>297</v>
      </c>
      <c r="C16" s="43">
        <v>1</v>
      </c>
      <c r="D16" s="47" t="str">
        <f>JLY!A23</f>
        <v>029</v>
      </c>
      <c r="E16" s="44">
        <f>JLY!E23</f>
        <v>28152.35</v>
      </c>
      <c r="F16" s="45">
        <f>JLY!G23</f>
        <v>0.5</v>
      </c>
      <c r="G16" s="44">
        <f>JLY!I23</f>
        <v>14076.175</v>
      </c>
      <c r="H16" s="44">
        <f>JLY!K23</f>
        <v>14076.175</v>
      </c>
      <c r="I16" s="45">
        <f>JLY!M23</f>
        <v>0.252875</v>
      </c>
      <c r="J16" s="44">
        <f>JLY!O23</f>
        <v>3559.512753125</v>
      </c>
      <c r="K16" s="44">
        <f>JLY!Q23</f>
        <v>10516.662246875</v>
      </c>
      <c r="L16" t="s">
        <v>288</v>
      </c>
      <c r="M16" t="s">
        <v>298</v>
      </c>
    </row>
    <row r="17" spans="1:13" ht="12.75">
      <c r="A17" s="43">
        <v>2011</v>
      </c>
      <c r="B17" s="46" t="s">
        <v>297</v>
      </c>
      <c r="C17" s="43">
        <v>1</v>
      </c>
      <c r="D17" s="47" t="str">
        <f>JLY!A24</f>
        <v>031</v>
      </c>
      <c r="E17" s="44">
        <f>JLY!E24</f>
        <v>16334.400000000001</v>
      </c>
      <c r="F17" s="45">
        <f>JLY!G24</f>
        <v>0.5</v>
      </c>
      <c r="G17" s="44">
        <f>JLY!I24</f>
        <v>8167.200000000001</v>
      </c>
      <c r="H17" s="44">
        <f>JLY!K24</f>
        <v>8167.200000000001</v>
      </c>
      <c r="I17" s="45">
        <f>JLY!M24</f>
        <v>0.38837499999999997</v>
      </c>
      <c r="J17" s="44">
        <f>JLY!O24</f>
        <v>3171.9363</v>
      </c>
      <c r="K17" s="44">
        <f>JLY!Q24</f>
        <v>4995.263700000001</v>
      </c>
      <c r="L17" t="s">
        <v>288</v>
      </c>
      <c r="M17" t="s">
        <v>298</v>
      </c>
    </row>
    <row r="18" spans="1:13" ht="12.75">
      <c r="A18" s="43">
        <v>2011</v>
      </c>
      <c r="B18" s="46" t="s">
        <v>297</v>
      </c>
      <c r="C18" s="43">
        <v>1</v>
      </c>
      <c r="D18" s="47" t="str">
        <f>JLY!A25</f>
        <v>033</v>
      </c>
      <c r="E18" s="44">
        <f>JLY!E25</f>
        <v>23439.56</v>
      </c>
      <c r="F18" s="45">
        <f>JLY!G25</f>
        <v>0.5</v>
      </c>
      <c r="G18" s="44">
        <f>JLY!I25</f>
        <v>11719.78</v>
      </c>
      <c r="H18" s="44">
        <f>JLY!K25</f>
        <v>11719.78</v>
      </c>
      <c r="I18" s="45">
        <f>JLY!M25</f>
        <v>0.4135</v>
      </c>
      <c r="J18" s="44">
        <f>JLY!O25</f>
        <v>4846.12903</v>
      </c>
      <c r="K18" s="44">
        <f>JLY!Q25</f>
        <v>6873.650970000001</v>
      </c>
      <c r="L18" t="s">
        <v>288</v>
      </c>
      <c r="M18" t="s">
        <v>298</v>
      </c>
    </row>
    <row r="19" spans="1:13" ht="12.75">
      <c r="A19" s="43">
        <v>2011</v>
      </c>
      <c r="B19" s="46" t="s">
        <v>297</v>
      </c>
      <c r="C19" s="43">
        <v>1</v>
      </c>
      <c r="D19" s="47" t="str">
        <f>JLY!A26</f>
        <v>035</v>
      </c>
      <c r="E19" s="44">
        <f>JLY!E26</f>
        <v>5763.02</v>
      </c>
      <c r="F19" s="45">
        <f>JLY!G26</f>
        <v>0.5</v>
      </c>
      <c r="G19" s="44">
        <f>JLY!I26</f>
        <v>2881.51</v>
      </c>
      <c r="H19" s="44">
        <f>JLY!K26</f>
        <v>2881.51</v>
      </c>
      <c r="I19" s="45">
        <f>JLY!M26</f>
        <v>0.36374999999999996</v>
      </c>
      <c r="J19" s="44">
        <f>JLY!O26</f>
        <v>1048.1492625</v>
      </c>
      <c r="K19" s="44">
        <f>JLY!Q26</f>
        <v>1833.3607375000001</v>
      </c>
      <c r="L19" t="s">
        <v>288</v>
      </c>
      <c r="M19" t="s">
        <v>298</v>
      </c>
    </row>
    <row r="20" spans="1:13" ht="12.75">
      <c r="A20" s="43">
        <v>2011</v>
      </c>
      <c r="B20" s="46" t="s">
        <v>297</v>
      </c>
      <c r="C20" s="43">
        <v>1</v>
      </c>
      <c r="D20" s="47" t="str">
        <f>JLY!A27</f>
        <v>036</v>
      </c>
      <c r="E20" s="44">
        <f>JLY!E27</f>
        <v>48675.700000000004</v>
      </c>
      <c r="F20" s="45">
        <f>JLY!G27</f>
        <v>0.5</v>
      </c>
      <c r="G20" s="44">
        <f>JLY!I27</f>
        <v>24337.850000000002</v>
      </c>
      <c r="H20" s="44">
        <f>JLY!K27</f>
        <v>24337.850000000002</v>
      </c>
      <c r="I20" s="45">
        <f>JLY!M27</f>
        <v>0.391375</v>
      </c>
      <c r="J20" s="44">
        <f>JLY!O27</f>
        <v>9525.22604375</v>
      </c>
      <c r="K20" s="44">
        <f>JLY!Q27</f>
        <v>14812.623956250001</v>
      </c>
      <c r="L20" t="s">
        <v>288</v>
      </c>
      <c r="M20" t="s">
        <v>298</v>
      </c>
    </row>
    <row r="21" spans="1:13" ht="12.75">
      <c r="A21" s="43">
        <v>2011</v>
      </c>
      <c r="B21" s="46" t="s">
        <v>297</v>
      </c>
      <c r="C21" s="43">
        <v>1</v>
      </c>
      <c r="D21" s="47" t="str">
        <f>JLY!A28</f>
        <v>037</v>
      </c>
      <c r="E21" s="44">
        <f>JLY!E28</f>
        <v>16717.78</v>
      </c>
      <c r="F21" s="45">
        <f>JLY!G28</f>
        <v>0.5</v>
      </c>
      <c r="G21" s="44">
        <f>JLY!I28</f>
        <v>8358.89</v>
      </c>
      <c r="H21" s="44">
        <f>JLY!K28</f>
        <v>8358.89</v>
      </c>
      <c r="I21" s="45">
        <f>JLY!M28</f>
        <v>0.2755</v>
      </c>
      <c r="J21" s="44">
        <f>JLY!O28</f>
        <v>2302.874195</v>
      </c>
      <c r="K21" s="44">
        <f>JLY!Q28</f>
        <v>6056.015804999999</v>
      </c>
      <c r="L21" t="s">
        <v>288</v>
      </c>
      <c r="M21" t="s">
        <v>298</v>
      </c>
    </row>
    <row r="22" spans="1:13" ht="12.75">
      <c r="A22" s="43">
        <v>2011</v>
      </c>
      <c r="B22" s="46" t="s">
        <v>297</v>
      </c>
      <c r="C22" s="43">
        <v>1</v>
      </c>
      <c r="D22" s="47" t="str">
        <f>JLY!A29</f>
        <v>041</v>
      </c>
      <c r="E22" s="44">
        <f>JLY!E29</f>
        <v>46627.88</v>
      </c>
      <c r="F22" s="45">
        <f>JLY!G29</f>
        <v>0.5</v>
      </c>
      <c r="G22" s="44">
        <f>JLY!I29</f>
        <v>23313.94</v>
      </c>
      <c r="H22" s="44">
        <f>JLY!K29</f>
        <v>23313.94</v>
      </c>
      <c r="I22" s="45">
        <f>JLY!M29</f>
        <v>0.48162499999999997</v>
      </c>
      <c r="J22" s="44">
        <f>JLY!O29</f>
        <v>11228.576352499998</v>
      </c>
      <c r="K22" s="44">
        <f>JLY!Q29</f>
        <v>12085.3636475</v>
      </c>
      <c r="L22" t="s">
        <v>288</v>
      </c>
      <c r="M22" t="s">
        <v>298</v>
      </c>
    </row>
    <row r="23" spans="1:13" ht="12.75">
      <c r="A23" s="43">
        <v>2011</v>
      </c>
      <c r="B23" s="46" t="s">
        <v>297</v>
      </c>
      <c r="C23" s="43">
        <v>1</v>
      </c>
      <c r="D23" s="47" t="str">
        <f>JLY!A30</f>
        <v>043</v>
      </c>
      <c r="E23" s="44">
        <f>JLY!E30</f>
        <v>8438.64</v>
      </c>
      <c r="F23" s="45">
        <f>JLY!G30</f>
        <v>0.5</v>
      </c>
      <c r="G23" s="44">
        <f>JLY!I30</f>
        <v>4219.32</v>
      </c>
      <c r="H23" s="44">
        <f>JLY!K30</f>
        <v>4219.32</v>
      </c>
      <c r="I23" s="45">
        <f>JLY!M30</f>
        <v>0.5996250000000001</v>
      </c>
      <c r="J23" s="44">
        <f>JLY!O30</f>
        <v>2530.009755</v>
      </c>
      <c r="K23" s="44">
        <f>JLY!Q30</f>
        <v>1689.3102449999997</v>
      </c>
      <c r="L23" t="s">
        <v>288</v>
      </c>
      <c r="M23" t="s">
        <v>298</v>
      </c>
    </row>
    <row r="24" spans="1:13" ht="12.75">
      <c r="A24" s="43">
        <v>2011</v>
      </c>
      <c r="B24" s="46" t="s">
        <v>297</v>
      </c>
      <c r="C24" s="43">
        <v>1</v>
      </c>
      <c r="D24" s="47" t="str">
        <f>JLY!A31</f>
        <v>045</v>
      </c>
      <c r="E24" s="44">
        <f>JLY!E31</f>
        <v>24253.6</v>
      </c>
      <c r="F24" s="45">
        <f>JLY!G31</f>
        <v>0.5</v>
      </c>
      <c r="G24" s="44">
        <f>JLY!I31</f>
        <v>12126.8</v>
      </c>
      <c r="H24" s="44">
        <f>JLY!K31</f>
        <v>12126.8</v>
      </c>
      <c r="I24" s="45">
        <f>JLY!M31</f>
        <v>0.36262500000000003</v>
      </c>
      <c r="J24" s="44">
        <f>JLY!O31</f>
        <v>4397.48085</v>
      </c>
      <c r="K24" s="44">
        <f>JLY!Q31</f>
        <v>7729.319149999999</v>
      </c>
      <c r="L24" t="s">
        <v>288</v>
      </c>
      <c r="M24" t="s">
        <v>298</v>
      </c>
    </row>
    <row r="25" spans="1:13" ht="12.75">
      <c r="A25" s="43">
        <v>2011</v>
      </c>
      <c r="B25" s="46" t="s">
        <v>297</v>
      </c>
      <c r="C25" s="43">
        <v>1</v>
      </c>
      <c r="D25" s="47" t="str">
        <f>JLY!A32</f>
        <v>047</v>
      </c>
      <c r="E25" s="44">
        <f>JLY!E32</f>
        <v>45004.86</v>
      </c>
      <c r="F25" s="45">
        <f>JLY!G32</f>
        <v>0.5</v>
      </c>
      <c r="G25" s="44">
        <f>JLY!I32</f>
        <v>22502.43</v>
      </c>
      <c r="H25" s="44">
        <f>JLY!K32</f>
        <v>22502.43</v>
      </c>
      <c r="I25" s="45">
        <f>JLY!M32</f>
        <v>0.470875</v>
      </c>
      <c r="J25" s="44">
        <f>JLY!O32</f>
        <v>10595.83172625</v>
      </c>
      <c r="K25" s="44">
        <f>JLY!Q32</f>
        <v>11906.59827375</v>
      </c>
      <c r="L25" t="s">
        <v>288</v>
      </c>
      <c r="M25" t="s">
        <v>298</v>
      </c>
    </row>
    <row r="26" spans="1:13" ht="12.75">
      <c r="A26" s="43">
        <v>2011</v>
      </c>
      <c r="B26" s="46" t="s">
        <v>297</v>
      </c>
      <c r="C26" s="43">
        <v>1</v>
      </c>
      <c r="D26" s="47" t="str">
        <f>JLY!A33</f>
        <v>049</v>
      </c>
      <c r="E26" s="44">
        <f>JLY!E33</f>
        <v>31368.8</v>
      </c>
      <c r="F26" s="45">
        <f>JLY!G33</f>
        <v>0.5</v>
      </c>
      <c r="G26" s="44">
        <f>JLY!I33</f>
        <v>15684.4</v>
      </c>
      <c r="H26" s="44">
        <f>JLY!K33</f>
        <v>15684.4</v>
      </c>
      <c r="I26" s="45">
        <f>JLY!M33</f>
        <v>0.38</v>
      </c>
      <c r="J26" s="44">
        <f>JLY!O33</f>
        <v>5960.072</v>
      </c>
      <c r="K26" s="44">
        <f>JLY!Q33</f>
        <v>9724.328</v>
      </c>
      <c r="L26" t="s">
        <v>288</v>
      </c>
      <c r="M26" t="s">
        <v>298</v>
      </c>
    </row>
    <row r="27" spans="1:13" ht="12.75">
      <c r="A27" s="43">
        <v>2011</v>
      </c>
      <c r="B27" s="46" t="s">
        <v>297</v>
      </c>
      <c r="C27" s="43">
        <v>1</v>
      </c>
      <c r="D27" s="47" t="str">
        <f>JLY!A34</f>
        <v>051</v>
      </c>
      <c r="E27" s="44">
        <f>JLY!E34</f>
        <v>31493.7</v>
      </c>
      <c r="F27" s="45">
        <f>JLY!G34</f>
        <v>0.5</v>
      </c>
      <c r="G27" s="44">
        <f>JLY!I34</f>
        <v>15746.85</v>
      </c>
      <c r="H27" s="44">
        <f>JLY!K34</f>
        <v>15746.85</v>
      </c>
      <c r="I27" s="45">
        <f>JLY!M34</f>
        <v>0.38025000000000003</v>
      </c>
      <c r="J27" s="44">
        <f>JLY!O34</f>
        <v>5987.739712500001</v>
      </c>
      <c r="K27" s="44">
        <f>JLY!Q34</f>
        <v>9759.1102875</v>
      </c>
      <c r="L27" t="s">
        <v>288</v>
      </c>
      <c r="M27" t="s">
        <v>298</v>
      </c>
    </row>
    <row r="28" spans="1:13" ht="12.75">
      <c r="A28" s="43">
        <v>2011</v>
      </c>
      <c r="B28" s="46" t="s">
        <v>297</v>
      </c>
      <c r="C28" s="43">
        <v>1</v>
      </c>
      <c r="D28" s="47" t="str">
        <f>JLY!A35</f>
        <v>053</v>
      </c>
      <c r="E28" s="44">
        <f>JLY!E35</f>
        <v>0</v>
      </c>
      <c r="F28" s="45">
        <f>JLY!G35</f>
        <v>0.5</v>
      </c>
      <c r="G28" s="44">
        <f>JLY!I35</f>
        <v>0</v>
      </c>
      <c r="H28" s="44">
        <f>JLY!K35</f>
        <v>0</v>
      </c>
      <c r="I28" s="45">
        <f>JLY!M35</f>
        <v>0.41974999999999996</v>
      </c>
      <c r="J28" s="44">
        <f>JLY!O35</f>
        <v>0</v>
      </c>
      <c r="K28" s="44">
        <f>JLY!Q35</f>
        <v>0</v>
      </c>
      <c r="L28" t="s">
        <v>288</v>
      </c>
      <c r="M28" t="s">
        <v>298</v>
      </c>
    </row>
    <row r="29" spans="1:13" ht="12.75">
      <c r="A29" s="43">
        <v>2011</v>
      </c>
      <c r="B29" s="46" t="s">
        <v>297</v>
      </c>
      <c r="C29" s="43">
        <v>1</v>
      </c>
      <c r="D29" s="47" t="str">
        <f>JLY!A36</f>
        <v>057</v>
      </c>
      <c r="E29" s="44">
        <f>JLY!E36</f>
        <v>38104.55</v>
      </c>
      <c r="F29" s="45">
        <f>JLY!G36</f>
        <v>0.5</v>
      </c>
      <c r="G29" s="44">
        <f>JLY!I36</f>
        <v>19052.275</v>
      </c>
      <c r="H29" s="44">
        <f>JLY!K36</f>
        <v>19052.275</v>
      </c>
      <c r="I29" s="45">
        <f>JLY!M36</f>
        <v>0.48162499999999997</v>
      </c>
      <c r="J29" s="44">
        <f>JLY!O36</f>
        <v>9176.051946875</v>
      </c>
      <c r="K29" s="44">
        <f>JLY!Q36</f>
        <v>9876.223053125</v>
      </c>
      <c r="L29" t="s">
        <v>288</v>
      </c>
      <c r="M29" t="s">
        <v>298</v>
      </c>
    </row>
    <row r="30" spans="1:13" ht="12.75">
      <c r="A30" s="43">
        <v>2011</v>
      </c>
      <c r="B30" s="46" t="s">
        <v>297</v>
      </c>
      <c r="C30" s="43">
        <v>1</v>
      </c>
      <c r="D30" s="47" t="str">
        <f>JLY!A37</f>
        <v>059</v>
      </c>
      <c r="E30" s="44">
        <f>JLY!E37</f>
        <v>314483.28</v>
      </c>
      <c r="F30" s="45">
        <f>JLY!G37</f>
        <v>0.5</v>
      </c>
      <c r="G30" s="44">
        <f>JLY!I37</f>
        <v>157241.64</v>
      </c>
      <c r="H30" s="44">
        <f>JLY!K37</f>
        <v>157241.64</v>
      </c>
      <c r="I30" s="45">
        <f>JLY!M37</f>
        <v>0.576375</v>
      </c>
      <c r="J30" s="44">
        <f>JLY!O37</f>
        <v>90630.150255</v>
      </c>
      <c r="K30" s="44">
        <f>JLY!Q37</f>
        <v>66611.48974500001</v>
      </c>
      <c r="L30" t="s">
        <v>288</v>
      </c>
      <c r="M30" t="s">
        <v>298</v>
      </c>
    </row>
    <row r="31" spans="1:13" ht="12.75">
      <c r="A31" s="43">
        <v>2011</v>
      </c>
      <c r="B31" s="46" t="s">
        <v>297</v>
      </c>
      <c r="C31" s="43">
        <v>1</v>
      </c>
      <c r="D31" s="47" t="str">
        <f>JLY!A38</f>
        <v>061</v>
      </c>
      <c r="E31" s="44">
        <f>JLY!E38</f>
        <v>21032.28</v>
      </c>
      <c r="F31" s="45">
        <f>JLY!G38</f>
        <v>0.5</v>
      </c>
      <c r="G31" s="44">
        <f>JLY!I38</f>
        <v>10516.14</v>
      </c>
      <c r="H31" s="44">
        <f>JLY!K38</f>
        <v>10516.14</v>
      </c>
      <c r="I31" s="45">
        <f>JLY!M38</f>
        <v>0.573</v>
      </c>
      <c r="J31" s="44">
        <f>JLY!O38</f>
        <v>6025.7482199999995</v>
      </c>
      <c r="K31" s="44">
        <f>JLY!Q38</f>
        <v>4490.39178</v>
      </c>
      <c r="L31" t="s">
        <v>288</v>
      </c>
      <c r="M31" t="s">
        <v>298</v>
      </c>
    </row>
    <row r="32" spans="1:13" ht="12.75">
      <c r="A32" s="43">
        <v>2011</v>
      </c>
      <c r="B32" s="46" t="s">
        <v>297</v>
      </c>
      <c r="C32" s="43">
        <v>1</v>
      </c>
      <c r="D32" s="47" t="str">
        <f>JLY!A39</f>
        <v>063</v>
      </c>
      <c r="E32" s="44">
        <f>JLY!E39</f>
        <v>0</v>
      </c>
      <c r="F32" s="45">
        <f>JLY!G39</f>
        <v>0.5</v>
      </c>
      <c r="G32" s="44">
        <f>JLY!I39</f>
        <v>0</v>
      </c>
      <c r="H32" s="44">
        <f>JLY!K39</f>
        <v>0</v>
      </c>
      <c r="I32" s="45">
        <f>JLY!M39</f>
        <v>0.2905</v>
      </c>
      <c r="J32" s="44">
        <f>JLY!O39</f>
        <v>0</v>
      </c>
      <c r="K32" s="44">
        <f>JLY!Q39</f>
        <v>0</v>
      </c>
      <c r="L32" t="s">
        <v>288</v>
      </c>
      <c r="M32" t="s">
        <v>298</v>
      </c>
    </row>
    <row r="33" spans="1:13" ht="12.75">
      <c r="A33" s="43">
        <v>2011</v>
      </c>
      <c r="B33" s="46" t="s">
        <v>297</v>
      </c>
      <c r="C33" s="43">
        <v>1</v>
      </c>
      <c r="D33" s="47" t="str">
        <f>JLY!A40</f>
        <v>065</v>
      </c>
      <c r="E33" s="44">
        <f>JLY!E40</f>
        <v>15432.3</v>
      </c>
      <c r="F33" s="45">
        <f>JLY!G40</f>
        <v>0.5</v>
      </c>
      <c r="G33" s="44">
        <f>JLY!I40</f>
        <v>7716.15</v>
      </c>
      <c r="H33" s="44">
        <f>JLY!K40</f>
        <v>7716.15</v>
      </c>
      <c r="I33" s="45">
        <f>JLY!M40</f>
        <v>0.476375</v>
      </c>
      <c r="J33" s="44">
        <f>JLY!O40</f>
        <v>3675.7809562499997</v>
      </c>
      <c r="K33" s="44">
        <f>JLY!Q40</f>
        <v>4040.36904375</v>
      </c>
      <c r="L33" t="s">
        <v>288</v>
      </c>
      <c r="M33" t="s">
        <v>298</v>
      </c>
    </row>
    <row r="34" spans="1:13" ht="12.75">
      <c r="A34" s="43">
        <v>2011</v>
      </c>
      <c r="B34" s="46" t="s">
        <v>297</v>
      </c>
      <c r="C34" s="43">
        <v>1</v>
      </c>
      <c r="D34" s="47" t="str">
        <f>JLY!A41</f>
        <v>067</v>
      </c>
      <c r="E34" s="44">
        <f>JLY!E41</f>
        <v>57660.99</v>
      </c>
      <c r="F34" s="45">
        <f>JLY!G41</f>
        <v>0.5</v>
      </c>
      <c r="G34" s="44">
        <f>JLY!I41</f>
        <v>28830.495</v>
      </c>
      <c r="H34" s="44">
        <f>JLY!K41</f>
        <v>28830.495</v>
      </c>
      <c r="I34" s="45">
        <f>JLY!M41</f>
        <v>0.35374999999999995</v>
      </c>
      <c r="J34" s="44">
        <f>JLY!O41</f>
        <v>10198.787606249998</v>
      </c>
      <c r="K34" s="44">
        <f>JLY!Q41</f>
        <v>18631.707393750003</v>
      </c>
      <c r="L34" t="s">
        <v>288</v>
      </c>
      <c r="M34" t="s">
        <v>298</v>
      </c>
    </row>
    <row r="35" spans="1:13" ht="12.75">
      <c r="A35" s="43">
        <v>2011</v>
      </c>
      <c r="B35" s="46" t="s">
        <v>297</v>
      </c>
      <c r="C35" s="43">
        <v>1</v>
      </c>
      <c r="D35" s="47" t="str">
        <f>JLY!A42</f>
        <v>069</v>
      </c>
      <c r="E35" s="44">
        <f>JLY!E42</f>
        <v>39366.6</v>
      </c>
      <c r="F35" s="45">
        <f>JLY!G42</f>
        <v>0.5</v>
      </c>
      <c r="G35" s="44">
        <f>JLY!I42</f>
        <v>19683.3</v>
      </c>
      <c r="H35" s="44">
        <f>JLY!K42</f>
        <v>19683.3</v>
      </c>
      <c r="I35" s="45">
        <f>JLY!M42</f>
        <v>0.5435</v>
      </c>
      <c r="J35" s="44">
        <f>JLY!O42</f>
        <v>10697.873549999998</v>
      </c>
      <c r="K35" s="44">
        <f>JLY!Q42</f>
        <v>8985.42645</v>
      </c>
      <c r="L35" t="s">
        <v>288</v>
      </c>
      <c r="M35" t="s">
        <v>298</v>
      </c>
    </row>
    <row r="36" spans="1:13" ht="12.75">
      <c r="A36" s="43">
        <v>2011</v>
      </c>
      <c r="B36" s="46" t="s">
        <v>297</v>
      </c>
      <c r="C36" s="43">
        <v>1</v>
      </c>
      <c r="D36" s="47" t="str">
        <f>JLY!A43</f>
        <v>071</v>
      </c>
      <c r="E36" s="44">
        <f>JLY!E43</f>
        <v>25003.9</v>
      </c>
      <c r="F36" s="45">
        <f>JLY!G43</f>
        <v>0.5</v>
      </c>
      <c r="G36" s="44">
        <f>JLY!I43</f>
        <v>12501.95</v>
      </c>
      <c r="H36" s="44">
        <f>JLY!K43</f>
        <v>12501.95</v>
      </c>
      <c r="I36" s="45">
        <f>JLY!M43</f>
        <v>0.36225</v>
      </c>
      <c r="J36" s="44">
        <f>JLY!O43</f>
        <v>4528.8313875</v>
      </c>
      <c r="K36" s="44">
        <f>JLY!Q43</f>
        <v>7973.1186125</v>
      </c>
      <c r="L36" t="s">
        <v>288</v>
      </c>
      <c r="M36" t="s">
        <v>298</v>
      </c>
    </row>
    <row r="37" spans="1:13" ht="12.75">
      <c r="A37" s="43">
        <v>2011</v>
      </c>
      <c r="B37" s="46" t="s">
        <v>297</v>
      </c>
      <c r="C37" s="43">
        <v>1</v>
      </c>
      <c r="D37" s="47" t="str">
        <f>JLY!A44</f>
        <v>073</v>
      </c>
      <c r="E37" s="44">
        <f>JLY!E44</f>
        <v>50419</v>
      </c>
      <c r="F37" s="45">
        <f>JLY!G44</f>
        <v>0.5</v>
      </c>
      <c r="G37" s="44">
        <f>JLY!I44</f>
        <v>25209.5</v>
      </c>
      <c r="H37" s="44">
        <f>JLY!K44</f>
        <v>25209.5</v>
      </c>
      <c r="I37" s="45">
        <f>JLY!M44</f>
        <v>0.46087500000000003</v>
      </c>
      <c r="J37" s="44">
        <f>JLY!O44</f>
        <v>11618.4283125</v>
      </c>
      <c r="K37" s="44">
        <f>JLY!Q44</f>
        <v>13591.0716875</v>
      </c>
      <c r="L37" t="s">
        <v>288</v>
      </c>
      <c r="M37" t="s">
        <v>298</v>
      </c>
    </row>
    <row r="38" spans="1:13" ht="12.75">
      <c r="A38" s="43">
        <v>2011</v>
      </c>
      <c r="B38" s="46" t="s">
        <v>297</v>
      </c>
      <c r="C38" s="43">
        <v>1</v>
      </c>
      <c r="D38" s="47" t="str">
        <f>JLY!A45</f>
        <v>075</v>
      </c>
      <c r="E38" s="44">
        <f>JLY!E45</f>
        <v>23508.1</v>
      </c>
      <c r="F38" s="45">
        <f>JLY!G45</f>
        <v>0.5</v>
      </c>
      <c r="G38" s="44">
        <f>JLY!I45</f>
        <v>11754.05</v>
      </c>
      <c r="H38" s="44">
        <f>JLY!K45</f>
        <v>11754.05</v>
      </c>
      <c r="I38" s="45">
        <f>JLY!M45</f>
        <v>0.6088749999999999</v>
      </c>
      <c r="J38" s="44">
        <f>JLY!O45</f>
        <v>7156.747193749999</v>
      </c>
      <c r="K38" s="44">
        <f>JLY!Q45</f>
        <v>4597.302806250001</v>
      </c>
      <c r="L38" t="s">
        <v>288</v>
      </c>
      <c r="M38" t="s">
        <v>298</v>
      </c>
    </row>
    <row r="39" spans="1:13" ht="12.75">
      <c r="A39" s="43">
        <v>2011</v>
      </c>
      <c r="B39" s="46" t="s">
        <v>297</v>
      </c>
      <c r="C39" s="43">
        <v>1</v>
      </c>
      <c r="D39" s="47" t="str">
        <f>JLY!A46</f>
        <v>077</v>
      </c>
      <c r="E39" s="44">
        <f>JLY!E46</f>
        <v>25864.6</v>
      </c>
      <c r="F39" s="45">
        <f>JLY!G46</f>
        <v>0.5</v>
      </c>
      <c r="G39" s="44">
        <f>JLY!I46</f>
        <v>12932.3</v>
      </c>
      <c r="H39" s="44">
        <f>JLY!K46</f>
        <v>12932.3</v>
      </c>
      <c r="I39" s="45">
        <f>JLY!M46</f>
        <v>0.263625</v>
      </c>
      <c r="J39" s="44">
        <f>JLY!O46</f>
        <v>3409.2775874999998</v>
      </c>
      <c r="K39" s="44">
        <f>JLY!Q46</f>
        <v>9523.022412499999</v>
      </c>
      <c r="L39" t="s">
        <v>288</v>
      </c>
      <c r="M39" t="s">
        <v>298</v>
      </c>
    </row>
    <row r="40" spans="1:13" ht="12.75">
      <c r="A40" s="43">
        <v>2011</v>
      </c>
      <c r="B40" s="46" t="s">
        <v>297</v>
      </c>
      <c r="C40" s="43">
        <v>1</v>
      </c>
      <c r="D40" s="47" t="str">
        <f>JLY!A47</f>
        <v>079</v>
      </c>
      <c r="E40" s="44">
        <f>JLY!E47</f>
        <v>0</v>
      </c>
      <c r="F40" s="45">
        <f>JLY!G47</f>
        <v>0.5</v>
      </c>
      <c r="G40" s="44">
        <f>JLY!I47</f>
        <v>0</v>
      </c>
      <c r="H40" s="44">
        <f>JLY!K47</f>
        <v>0</v>
      </c>
      <c r="I40" s="45">
        <f>JLY!M47</f>
        <v>0.433875</v>
      </c>
      <c r="J40" s="44">
        <f>JLY!O47</f>
        <v>0</v>
      </c>
      <c r="K40" s="44">
        <f>JLY!Q47</f>
        <v>0</v>
      </c>
      <c r="L40" t="s">
        <v>288</v>
      </c>
      <c r="M40" t="s">
        <v>298</v>
      </c>
    </row>
    <row r="41" spans="1:13" ht="12.75">
      <c r="A41" s="43">
        <v>2011</v>
      </c>
      <c r="B41" s="46" t="s">
        <v>297</v>
      </c>
      <c r="C41" s="43">
        <v>1</v>
      </c>
      <c r="D41" s="47" t="str">
        <f>JLY!A48</f>
        <v>081</v>
      </c>
      <c r="E41" s="44">
        <f>JLY!E48</f>
        <v>9902.92</v>
      </c>
      <c r="F41" s="45">
        <f>JLY!G48</f>
        <v>0.5</v>
      </c>
      <c r="G41" s="44">
        <f>JLY!I48</f>
        <v>4951.46</v>
      </c>
      <c r="H41" s="44">
        <f>JLY!K48</f>
        <v>4951.46</v>
      </c>
      <c r="I41" s="45">
        <f>JLY!M48</f>
        <v>0.28325</v>
      </c>
      <c r="J41" s="44">
        <f>JLY!O48</f>
        <v>1402.501045</v>
      </c>
      <c r="K41" s="44">
        <f>JLY!Q48</f>
        <v>3548.958955</v>
      </c>
      <c r="L41" t="s">
        <v>288</v>
      </c>
      <c r="M41" t="s">
        <v>298</v>
      </c>
    </row>
    <row r="42" spans="1:13" ht="12.75">
      <c r="A42" s="43">
        <v>2011</v>
      </c>
      <c r="B42" s="46" t="s">
        <v>297</v>
      </c>
      <c r="C42" s="43">
        <v>1</v>
      </c>
      <c r="D42" s="47" t="str">
        <f>JLY!A49</f>
        <v>083</v>
      </c>
      <c r="E42" s="44">
        <f>JLY!E49</f>
        <v>83944.74</v>
      </c>
      <c r="F42" s="45">
        <f>JLY!G49</f>
        <v>0.5</v>
      </c>
      <c r="G42" s="44">
        <f>JLY!I49</f>
        <v>41972.37</v>
      </c>
      <c r="H42" s="44">
        <f>JLY!K49</f>
        <v>41972.37</v>
      </c>
      <c r="I42" s="45">
        <f>JLY!M49</f>
        <v>0.291875</v>
      </c>
      <c r="J42" s="44">
        <f>JLY!O49</f>
        <v>12250.685493750001</v>
      </c>
      <c r="K42" s="44">
        <f>JLY!Q49</f>
        <v>29721.68450625</v>
      </c>
      <c r="L42" t="s">
        <v>288</v>
      </c>
      <c r="M42" t="s">
        <v>298</v>
      </c>
    </row>
    <row r="43" spans="1:13" ht="12.75">
      <c r="A43" s="43">
        <v>2011</v>
      </c>
      <c r="B43" s="46" t="s">
        <v>297</v>
      </c>
      <c r="C43" s="43">
        <v>1</v>
      </c>
      <c r="D43" s="47" t="str">
        <f>JLY!A50</f>
        <v>085</v>
      </c>
      <c r="E43" s="44">
        <f>JLY!E50</f>
        <v>33102.1</v>
      </c>
      <c r="F43" s="45">
        <f>JLY!G50</f>
        <v>0.5</v>
      </c>
      <c r="G43" s="44">
        <f>JLY!I50</f>
        <v>16551.05</v>
      </c>
      <c r="H43" s="44">
        <f>JLY!K50</f>
        <v>16551.05</v>
      </c>
      <c r="I43" s="45">
        <f>JLY!M50</f>
        <v>0.5555</v>
      </c>
      <c r="J43" s="44">
        <f>JLY!O50</f>
        <v>9194.108274999999</v>
      </c>
      <c r="K43" s="44">
        <f>JLY!Q50</f>
        <v>7356.941725000001</v>
      </c>
      <c r="L43" t="s">
        <v>288</v>
      </c>
      <c r="M43" t="s">
        <v>298</v>
      </c>
    </row>
    <row r="44" spans="1:13" ht="12.75">
      <c r="A44" s="43">
        <v>2011</v>
      </c>
      <c r="B44" s="46" t="s">
        <v>297</v>
      </c>
      <c r="C44" s="43">
        <v>1</v>
      </c>
      <c r="D44" s="47" t="str">
        <f>JLY!A51</f>
        <v>087</v>
      </c>
      <c r="E44" s="44">
        <f>JLY!E51</f>
        <v>86774.55</v>
      </c>
      <c r="F44" s="45">
        <f>JLY!G51</f>
        <v>0.5</v>
      </c>
      <c r="G44" s="44">
        <f>JLY!I51</f>
        <v>43387.275</v>
      </c>
      <c r="H44" s="44">
        <f>JLY!K51</f>
        <v>43387.275</v>
      </c>
      <c r="I44" s="45">
        <f>JLY!M51</f>
        <v>0.469375</v>
      </c>
      <c r="J44" s="44">
        <f>JLY!O51</f>
        <v>20364.902203125</v>
      </c>
      <c r="K44" s="44">
        <f>JLY!Q51</f>
        <v>23022.372796875003</v>
      </c>
      <c r="L44" t="s">
        <v>288</v>
      </c>
      <c r="M44" t="s">
        <v>298</v>
      </c>
    </row>
    <row r="45" spans="1:13" ht="12.75">
      <c r="A45" s="43">
        <v>2011</v>
      </c>
      <c r="B45" s="46" t="s">
        <v>297</v>
      </c>
      <c r="C45" s="43">
        <v>1</v>
      </c>
      <c r="D45" s="47" t="str">
        <f>JLY!A52</f>
        <v>089</v>
      </c>
      <c r="E45" s="44">
        <f>JLY!E52</f>
        <v>3780</v>
      </c>
      <c r="F45" s="45">
        <f>JLY!G52</f>
        <v>0.5</v>
      </c>
      <c r="G45" s="44">
        <f>JLY!I52</f>
        <v>1890</v>
      </c>
      <c r="H45" s="44">
        <f>JLY!K52</f>
        <v>1890</v>
      </c>
      <c r="I45" s="45">
        <f>JLY!M52</f>
        <v>0.34825</v>
      </c>
      <c r="J45" s="44">
        <f>JLY!O52</f>
        <v>658.1925</v>
      </c>
      <c r="K45" s="44">
        <f>JLY!Q52</f>
        <v>1231.8075</v>
      </c>
      <c r="L45" t="s">
        <v>288</v>
      </c>
      <c r="M45" t="s">
        <v>298</v>
      </c>
    </row>
    <row r="46" spans="1:13" ht="12.75">
      <c r="A46" s="43">
        <v>2011</v>
      </c>
      <c r="B46" s="46" t="s">
        <v>297</v>
      </c>
      <c r="C46" s="43">
        <v>1</v>
      </c>
      <c r="D46" s="47" t="str">
        <f>JLY!A53</f>
        <v>091</v>
      </c>
      <c r="E46" s="44">
        <f>JLY!E53</f>
        <v>0</v>
      </c>
      <c r="F46" s="45">
        <f>JLY!G53</f>
        <v>0.5</v>
      </c>
      <c r="G46" s="44">
        <f>JLY!I53</f>
        <v>0</v>
      </c>
      <c r="H46" s="44">
        <f>JLY!K53</f>
        <v>0</v>
      </c>
      <c r="I46" s="45">
        <f>JLY!M53</f>
        <v>0.47775</v>
      </c>
      <c r="J46" s="44">
        <f>JLY!O53</f>
        <v>0</v>
      </c>
      <c r="K46" s="44">
        <f>JLY!Q53</f>
        <v>0</v>
      </c>
      <c r="L46" t="s">
        <v>288</v>
      </c>
      <c r="M46" t="s">
        <v>298</v>
      </c>
    </row>
    <row r="47" spans="1:13" ht="12.75">
      <c r="A47" s="43">
        <v>2011</v>
      </c>
      <c r="B47" s="46" t="s">
        <v>297</v>
      </c>
      <c r="C47" s="43">
        <v>1</v>
      </c>
      <c r="D47" s="47" t="str">
        <f>JLY!A54</f>
        <v>093</v>
      </c>
      <c r="E47" s="44">
        <f>JLY!E54</f>
        <v>0</v>
      </c>
      <c r="F47" s="45">
        <f>JLY!G54</f>
        <v>0.5</v>
      </c>
      <c r="G47" s="44">
        <f>JLY!I54</f>
        <v>0</v>
      </c>
      <c r="H47" s="44">
        <f>JLY!K54</f>
        <v>0</v>
      </c>
      <c r="I47" s="45">
        <f>JLY!M54</f>
        <v>0.451625</v>
      </c>
      <c r="J47" s="44">
        <f>JLY!O54</f>
        <v>0</v>
      </c>
      <c r="K47" s="44">
        <f>JLY!Q54</f>
        <v>0</v>
      </c>
      <c r="L47" t="s">
        <v>288</v>
      </c>
      <c r="M47" t="s">
        <v>298</v>
      </c>
    </row>
    <row r="48" spans="1:13" ht="12.75">
      <c r="A48" s="43">
        <v>2011</v>
      </c>
      <c r="B48" s="46" t="s">
        <v>297</v>
      </c>
      <c r="C48" s="43">
        <v>1</v>
      </c>
      <c r="D48" s="47" t="str">
        <f>JLY!A55</f>
        <v>095</v>
      </c>
      <c r="E48" s="44">
        <f>JLY!E55</f>
        <v>17258.8</v>
      </c>
      <c r="F48" s="45">
        <f>JLY!G55</f>
        <v>0.5</v>
      </c>
      <c r="G48" s="44">
        <f>JLY!I55</f>
        <v>8629.4</v>
      </c>
      <c r="H48" s="44">
        <f>JLY!K55</f>
        <v>8629.4</v>
      </c>
      <c r="I48" s="45">
        <f>JLY!M55</f>
        <v>0.560375</v>
      </c>
      <c r="J48" s="44">
        <f>JLY!O55</f>
        <v>4835.700024999999</v>
      </c>
      <c r="K48" s="44">
        <f>JLY!Q55</f>
        <v>3793.6999750000004</v>
      </c>
      <c r="L48" t="s">
        <v>288</v>
      </c>
      <c r="M48" t="s">
        <v>298</v>
      </c>
    </row>
    <row r="49" spans="1:13" ht="12.75">
      <c r="A49" s="43">
        <v>2011</v>
      </c>
      <c r="B49" s="46" t="s">
        <v>297</v>
      </c>
      <c r="C49" s="43">
        <v>1</v>
      </c>
      <c r="D49" s="47" t="str">
        <f>JLY!A56</f>
        <v>097</v>
      </c>
      <c r="E49" s="44">
        <f>JLY!E56</f>
        <v>39940.6</v>
      </c>
      <c r="F49" s="45">
        <f>JLY!G56</f>
        <v>0.5</v>
      </c>
      <c r="G49" s="44">
        <f>JLY!I56</f>
        <v>19970.3</v>
      </c>
      <c r="H49" s="44">
        <f>JLY!K56</f>
        <v>19970.3</v>
      </c>
      <c r="I49" s="45">
        <f>JLY!M56</f>
        <v>0.393</v>
      </c>
      <c r="J49" s="44">
        <f>JLY!O56</f>
        <v>7848.3279</v>
      </c>
      <c r="K49" s="44">
        <f>JLY!Q56</f>
        <v>12121.972099999999</v>
      </c>
      <c r="L49" t="s">
        <v>288</v>
      </c>
      <c r="M49" t="s">
        <v>298</v>
      </c>
    </row>
    <row r="50" spans="1:13" ht="12.75">
      <c r="A50" s="43">
        <v>2011</v>
      </c>
      <c r="B50" s="46" t="s">
        <v>297</v>
      </c>
      <c r="C50" s="43">
        <v>1</v>
      </c>
      <c r="D50" s="47" t="str">
        <f>JLY!A57</f>
        <v>099</v>
      </c>
      <c r="E50" s="44">
        <f>JLY!E57</f>
        <v>33506.74</v>
      </c>
      <c r="F50" s="45">
        <f>JLY!G57</f>
        <v>0.5</v>
      </c>
      <c r="G50" s="44">
        <f>JLY!I57</f>
        <v>16753.37</v>
      </c>
      <c r="H50" s="44">
        <f>JLY!K57</f>
        <v>16753.37</v>
      </c>
      <c r="I50" s="45">
        <f>JLY!M57</f>
        <v>0.45337500000000003</v>
      </c>
      <c r="J50" s="44">
        <f>JLY!O57</f>
        <v>7595.55912375</v>
      </c>
      <c r="K50" s="44">
        <f>JLY!Q57</f>
        <v>9157.810876249998</v>
      </c>
      <c r="L50" t="s">
        <v>288</v>
      </c>
      <c r="M50" t="s">
        <v>298</v>
      </c>
    </row>
    <row r="51" spans="1:13" ht="12.75">
      <c r="A51" s="43">
        <v>2011</v>
      </c>
      <c r="B51" s="46" t="s">
        <v>297</v>
      </c>
      <c r="C51" s="43">
        <v>1</v>
      </c>
      <c r="D51" s="47" t="str">
        <f>JLY!A58</f>
        <v>101</v>
      </c>
      <c r="E51" s="44">
        <f>JLY!E58</f>
        <v>16641.5</v>
      </c>
      <c r="F51" s="45">
        <f>JLY!G58</f>
        <v>0.5</v>
      </c>
      <c r="G51" s="44">
        <f>JLY!I58</f>
        <v>8320.75</v>
      </c>
      <c r="H51" s="44">
        <f>JLY!K58</f>
        <v>8320.75</v>
      </c>
      <c r="I51" s="45">
        <f>JLY!M58</f>
        <v>0.48162499999999997</v>
      </c>
      <c r="J51" s="44">
        <f>JLY!O58</f>
        <v>4007.4812187499997</v>
      </c>
      <c r="K51" s="44">
        <f>JLY!Q58</f>
        <v>4313.268781250001</v>
      </c>
      <c r="L51" t="s">
        <v>288</v>
      </c>
      <c r="M51" t="s">
        <v>298</v>
      </c>
    </row>
    <row r="52" spans="1:13" ht="12.75">
      <c r="A52" s="43">
        <v>2011</v>
      </c>
      <c r="B52" s="46" t="s">
        <v>297</v>
      </c>
      <c r="C52" s="43">
        <v>1</v>
      </c>
      <c r="D52" s="47" t="str">
        <f>JLY!A59</f>
        <v>103</v>
      </c>
      <c r="E52" s="44">
        <f>JLY!E59</f>
        <v>57414.72</v>
      </c>
      <c r="F52" s="45">
        <f>JLY!G59</f>
        <v>0.5</v>
      </c>
      <c r="G52" s="44">
        <f>JLY!I59</f>
        <v>28707.36</v>
      </c>
      <c r="H52" s="44">
        <f>JLY!K59</f>
        <v>28707.36</v>
      </c>
      <c r="I52" s="45">
        <f>JLY!M59</f>
        <v>0.548875</v>
      </c>
      <c r="J52" s="44">
        <f>JLY!O59</f>
        <v>15756.75222</v>
      </c>
      <c r="K52" s="44">
        <f>JLY!Q59</f>
        <v>12950.60778</v>
      </c>
      <c r="L52" t="s">
        <v>288</v>
      </c>
      <c r="M52" t="s">
        <v>298</v>
      </c>
    </row>
    <row r="53" spans="1:13" ht="12.75">
      <c r="A53" s="43">
        <v>2011</v>
      </c>
      <c r="B53" s="46" t="s">
        <v>297</v>
      </c>
      <c r="C53" s="43">
        <v>1</v>
      </c>
      <c r="D53" s="47" t="str">
        <f>JLY!A60</f>
        <v>105</v>
      </c>
      <c r="E53" s="44">
        <f>JLY!E60</f>
        <v>3180.8</v>
      </c>
      <c r="F53" s="45">
        <f>JLY!G60</f>
        <v>0.5</v>
      </c>
      <c r="G53" s="44">
        <f>JLY!I60</f>
        <v>1590.4</v>
      </c>
      <c r="H53" s="44">
        <f>JLY!K60</f>
        <v>1590.4</v>
      </c>
      <c r="I53" s="45">
        <f>JLY!M60</f>
        <v>0.280625</v>
      </c>
      <c r="J53" s="44">
        <f>JLY!O60</f>
        <v>446.30600000000004</v>
      </c>
      <c r="K53" s="44">
        <f>JLY!Q60</f>
        <v>1144.094</v>
      </c>
      <c r="L53" t="s">
        <v>288</v>
      </c>
      <c r="M53" t="s">
        <v>298</v>
      </c>
    </row>
    <row r="54" spans="1:13" ht="12.75">
      <c r="A54" s="43">
        <v>2011</v>
      </c>
      <c r="B54" s="46" t="s">
        <v>297</v>
      </c>
      <c r="C54" s="43">
        <v>1</v>
      </c>
      <c r="D54" s="47" t="str">
        <f>JLY!A61</f>
        <v>107</v>
      </c>
      <c r="E54" s="44">
        <f>JLY!E61</f>
        <v>117704.5</v>
      </c>
      <c r="F54" s="45">
        <f>JLY!G61</f>
        <v>0.5</v>
      </c>
      <c r="G54" s="44">
        <f>JLY!I61</f>
        <v>58852.25</v>
      </c>
      <c r="H54" s="44">
        <f>JLY!K61</f>
        <v>58852.25</v>
      </c>
      <c r="I54" s="45">
        <f>JLY!M61</f>
        <v>0.5955</v>
      </c>
      <c r="J54" s="44">
        <f>JLY!O61</f>
        <v>35046.514875</v>
      </c>
      <c r="K54" s="44">
        <f>JLY!Q61</f>
        <v>23805.735125</v>
      </c>
      <c r="L54" t="s">
        <v>288</v>
      </c>
      <c r="M54" t="s">
        <v>298</v>
      </c>
    </row>
    <row r="55" spans="1:13" ht="12.75">
      <c r="A55" s="43">
        <v>2011</v>
      </c>
      <c r="B55" s="46" t="s">
        <v>297</v>
      </c>
      <c r="C55" s="43">
        <v>1</v>
      </c>
      <c r="D55" s="47" t="str">
        <f>JLY!A62</f>
        <v>109</v>
      </c>
      <c r="E55" s="44">
        <f>JLY!E62</f>
        <v>44096.72</v>
      </c>
      <c r="F55" s="45">
        <f>JLY!G62</f>
        <v>0.5</v>
      </c>
      <c r="G55" s="44">
        <f>JLY!I62</f>
        <v>22048.36</v>
      </c>
      <c r="H55" s="44">
        <f>JLY!K62</f>
        <v>22048.36</v>
      </c>
      <c r="I55" s="45">
        <f>JLY!M62</f>
        <v>0.550125</v>
      </c>
      <c r="J55" s="44">
        <f>JLY!O62</f>
        <v>12129.354045</v>
      </c>
      <c r="K55" s="44">
        <f>JLY!Q62</f>
        <v>9919.005955</v>
      </c>
      <c r="L55" t="s">
        <v>288</v>
      </c>
      <c r="M55" t="s">
        <v>298</v>
      </c>
    </row>
    <row r="56" spans="1:13" ht="12.75">
      <c r="A56" s="43">
        <v>2011</v>
      </c>
      <c r="B56" s="46" t="s">
        <v>297</v>
      </c>
      <c r="C56" s="43">
        <v>1</v>
      </c>
      <c r="D56" s="47" t="str">
        <f>JLY!A63</f>
        <v>111</v>
      </c>
      <c r="E56" s="44">
        <f>JLY!E63</f>
        <v>3343.5</v>
      </c>
      <c r="F56" s="45">
        <f>JLY!G63</f>
        <v>0.5</v>
      </c>
      <c r="G56" s="44">
        <f>JLY!I63</f>
        <v>1671.75</v>
      </c>
      <c r="H56" s="44">
        <f>JLY!K63</f>
        <v>1671.75</v>
      </c>
      <c r="I56" s="45">
        <f>JLY!M63</f>
        <v>0.21225</v>
      </c>
      <c r="J56" s="44">
        <f>JLY!O63</f>
        <v>354.8289375</v>
      </c>
      <c r="K56" s="44">
        <f>JLY!Q63</f>
        <v>1316.9210625</v>
      </c>
      <c r="L56" t="s">
        <v>288</v>
      </c>
      <c r="M56" t="s">
        <v>298</v>
      </c>
    </row>
    <row r="57" spans="1:13" ht="12.75">
      <c r="A57" s="43">
        <v>2011</v>
      </c>
      <c r="B57" s="46" t="s">
        <v>297</v>
      </c>
      <c r="C57" s="43">
        <v>1</v>
      </c>
      <c r="D57" s="47" t="str">
        <f>JLY!A64</f>
        <v>113</v>
      </c>
      <c r="E57" s="44">
        <f>JLY!E64</f>
        <v>9858.1</v>
      </c>
      <c r="F57" s="45">
        <f>JLY!G64</f>
        <v>0.5</v>
      </c>
      <c r="G57" s="44">
        <f>JLY!I64</f>
        <v>4929.05</v>
      </c>
      <c r="H57" s="44">
        <f>JLY!K64</f>
        <v>4929.05</v>
      </c>
      <c r="I57" s="45">
        <f>JLY!M64</f>
        <v>0.41937500000000005</v>
      </c>
      <c r="J57" s="44">
        <f>JLY!O64</f>
        <v>2067.1203437500003</v>
      </c>
      <c r="K57" s="44">
        <f>JLY!Q64</f>
        <v>2861.92965625</v>
      </c>
      <c r="L57" t="s">
        <v>288</v>
      </c>
      <c r="M57" t="s">
        <v>298</v>
      </c>
    </row>
    <row r="58" spans="1:13" ht="12.75">
      <c r="A58" s="43">
        <v>2011</v>
      </c>
      <c r="B58" s="46" t="s">
        <v>297</v>
      </c>
      <c r="C58" s="43">
        <v>1</v>
      </c>
      <c r="D58" s="47" t="str">
        <f>JLY!A65</f>
        <v>115</v>
      </c>
      <c r="E58" s="44">
        <f>JLY!E65</f>
        <v>12595.88</v>
      </c>
      <c r="F58" s="45">
        <f>JLY!G65</f>
        <v>0.5</v>
      </c>
      <c r="G58" s="44">
        <f>JLY!I65</f>
        <v>6297.94</v>
      </c>
      <c r="H58" s="44">
        <f>JLY!K65</f>
        <v>6297.94</v>
      </c>
      <c r="I58" s="45">
        <f>JLY!M65</f>
        <v>0.533875</v>
      </c>
      <c r="J58" s="44">
        <f>JLY!O65</f>
        <v>3362.3127174999995</v>
      </c>
      <c r="K58" s="44">
        <f>JLY!Q65</f>
        <v>2935.6272825</v>
      </c>
      <c r="L58" t="s">
        <v>288</v>
      </c>
      <c r="M58" t="s">
        <v>298</v>
      </c>
    </row>
    <row r="59" spans="1:13" ht="12.75">
      <c r="A59" s="43">
        <v>2011</v>
      </c>
      <c r="B59" s="46" t="s">
        <v>297</v>
      </c>
      <c r="C59" s="43">
        <v>1</v>
      </c>
      <c r="D59" s="47" t="str">
        <f>JLY!A66</f>
        <v>117</v>
      </c>
      <c r="E59" s="44">
        <f>JLY!E66</f>
        <v>55421.1</v>
      </c>
      <c r="F59" s="45">
        <f>JLY!G66</f>
        <v>0.5</v>
      </c>
      <c r="G59" s="44">
        <f>JLY!I66</f>
        <v>27710.55</v>
      </c>
      <c r="H59" s="44">
        <f>JLY!K66</f>
        <v>27710.55</v>
      </c>
      <c r="I59" s="45">
        <f>JLY!M66</f>
        <v>0.28575</v>
      </c>
      <c r="J59" s="44">
        <f>JLY!O66</f>
        <v>7918.2896625</v>
      </c>
      <c r="K59" s="44">
        <f>JLY!Q66</f>
        <v>19792.2603375</v>
      </c>
      <c r="L59" t="s">
        <v>288</v>
      </c>
      <c r="M59" t="s">
        <v>298</v>
      </c>
    </row>
    <row r="60" spans="1:13" ht="12.75">
      <c r="A60" s="43">
        <v>2011</v>
      </c>
      <c r="B60" s="46" t="s">
        <v>297</v>
      </c>
      <c r="C60" s="43">
        <v>1</v>
      </c>
      <c r="D60" s="47" t="str">
        <f>JLY!A67</f>
        <v>119</v>
      </c>
      <c r="E60" s="44">
        <f>JLY!E67</f>
        <v>0</v>
      </c>
      <c r="F60" s="45">
        <f>JLY!G67</f>
        <v>0.5</v>
      </c>
      <c r="G60" s="44">
        <f>JLY!I67</f>
        <v>0</v>
      </c>
      <c r="H60" s="44">
        <f>JLY!K67</f>
        <v>0</v>
      </c>
      <c r="I60" s="45">
        <f>JLY!M67</f>
        <v>0.541625</v>
      </c>
      <c r="J60" s="44">
        <f>JLY!O67</f>
        <v>0</v>
      </c>
      <c r="K60" s="44">
        <f>JLY!Q67</f>
        <v>0</v>
      </c>
      <c r="L60" t="s">
        <v>288</v>
      </c>
      <c r="M60" t="s">
        <v>298</v>
      </c>
    </row>
    <row r="61" spans="1:13" ht="12.75">
      <c r="A61" s="43">
        <v>2011</v>
      </c>
      <c r="B61" s="46" t="s">
        <v>297</v>
      </c>
      <c r="C61" s="43">
        <v>1</v>
      </c>
      <c r="D61" s="47" t="str">
        <f>JLY!A68</f>
        <v>121</v>
      </c>
      <c r="E61" s="44">
        <f>JLY!E68</f>
        <v>0</v>
      </c>
      <c r="F61" s="45">
        <f>JLY!G68</f>
        <v>0.5</v>
      </c>
      <c r="G61" s="44">
        <f>JLY!I68</f>
        <v>0</v>
      </c>
      <c r="H61" s="44">
        <f>JLY!K68</f>
        <v>0</v>
      </c>
      <c r="I61" s="45">
        <f>JLY!M68</f>
        <v>0.35424999999999995</v>
      </c>
      <c r="J61" s="44">
        <f>JLY!O68</f>
        <v>0</v>
      </c>
      <c r="K61" s="44">
        <f>JLY!Q68</f>
        <v>0</v>
      </c>
      <c r="L61" t="s">
        <v>288</v>
      </c>
      <c r="M61" t="s">
        <v>298</v>
      </c>
    </row>
    <row r="62" spans="1:13" ht="12.75">
      <c r="A62" s="43">
        <v>2011</v>
      </c>
      <c r="B62" s="46" t="s">
        <v>297</v>
      </c>
      <c r="C62" s="43">
        <v>1</v>
      </c>
      <c r="D62" s="47" t="str">
        <f>JLY!A69</f>
        <v>125</v>
      </c>
      <c r="E62" s="44">
        <f>JLY!E69</f>
        <v>726.86</v>
      </c>
      <c r="F62" s="45">
        <f>JLY!G69</f>
        <v>0.5</v>
      </c>
      <c r="G62" s="44">
        <f>JLY!I69</f>
        <v>363.43</v>
      </c>
      <c r="H62" s="44">
        <f>JLY!K69</f>
        <v>363.43</v>
      </c>
      <c r="I62" s="45">
        <f>JLY!M69</f>
        <v>0.39149999999999996</v>
      </c>
      <c r="J62" s="44">
        <f>JLY!O69</f>
        <v>142.28284499999998</v>
      </c>
      <c r="K62" s="44">
        <f>JLY!Q69</f>
        <v>221.14715500000003</v>
      </c>
      <c r="L62" t="s">
        <v>288</v>
      </c>
      <c r="M62" t="s">
        <v>298</v>
      </c>
    </row>
    <row r="63" spans="1:13" ht="12.75">
      <c r="A63" s="43">
        <v>2011</v>
      </c>
      <c r="B63" s="46" t="s">
        <v>297</v>
      </c>
      <c r="C63" s="43">
        <v>1</v>
      </c>
      <c r="D63" s="47" t="str">
        <f>JLY!A70</f>
        <v>127</v>
      </c>
      <c r="E63" s="44">
        <f>JLY!E70</f>
        <v>-37792.9</v>
      </c>
      <c r="F63" s="45">
        <f>JLY!G70</f>
        <v>0.5</v>
      </c>
      <c r="G63" s="44">
        <f>JLY!I70</f>
        <v>-18896.45</v>
      </c>
      <c r="H63" s="44">
        <f>JLY!K70</f>
        <v>-18896.45</v>
      </c>
      <c r="I63" s="45">
        <f>JLY!M70</f>
        <v>0.541125</v>
      </c>
      <c r="J63" s="44">
        <f>JLY!O70</f>
        <v>-10225.341506249999</v>
      </c>
      <c r="K63" s="44">
        <f>JLY!Q70</f>
        <v>-8671.108493750002</v>
      </c>
      <c r="L63" t="s">
        <v>288</v>
      </c>
      <c r="M63" t="s">
        <v>298</v>
      </c>
    </row>
    <row r="64" spans="1:13" ht="12.75">
      <c r="A64" s="43">
        <v>2011</v>
      </c>
      <c r="B64" s="46" t="s">
        <v>297</v>
      </c>
      <c r="C64" s="43">
        <v>1</v>
      </c>
      <c r="D64" s="47" t="str">
        <f>JLY!A71</f>
        <v>131</v>
      </c>
      <c r="E64" s="44">
        <f>JLY!E71</f>
        <v>4508.9</v>
      </c>
      <c r="F64" s="45">
        <f>JLY!G71</f>
        <v>0.5</v>
      </c>
      <c r="G64" s="44">
        <f>JLY!I71</f>
        <v>2254.45</v>
      </c>
      <c r="H64" s="44">
        <f>JLY!K71</f>
        <v>2254.45</v>
      </c>
      <c r="I64" s="45">
        <f>JLY!M71</f>
        <v>0.246375</v>
      </c>
      <c r="J64" s="44">
        <f>JLY!O71</f>
        <v>555.44011875</v>
      </c>
      <c r="K64" s="44">
        <f>JLY!Q71</f>
        <v>1699.0098812499998</v>
      </c>
      <c r="L64" t="s">
        <v>288</v>
      </c>
      <c r="M64" t="s">
        <v>298</v>
      </c>
    </row>
    <row r="65" spans="1:13" ht="12.75">
      <c r="A65" s="43">
        <v>2011</v>
      </c>
      <c r="B65" s="46" t="s">
        <v>297</v>
      </c>
      <c r="C65" s="43">
        <v>1</v>
      </c>
      <c r="D65" s="47" t="str">
        <f>JLY!A72</f>
        <v>133</v>
      </c>
      <c r="E65" s="44">
        <f>JLY!E72</f>
        <v>4508.9</v>
      </c>
      <c r="F65" s="45">
        <f>JLY!G72</f>
        <v>0.5</v>
      </c>
      <c r="G65" s="44">
        <f>JLY!I72</f>
        <v>2254.45</v>
      </c>
      <c r="H65" s="44">
        <f>JLY!K72</f>
        <v>2254.45</v>
      </c>
      <c r="I65" s="45">
        <f>JLY!M72</f>
        <v>0.41300000000000003</v>
      </c>
      <c r="J65" s="44">
        <f>JLY!O72</f>
        <v>931.08785</v>
      </c>
      <c r="K65" s="44">
        <f>JLY!Q72</f>
        <v>1323.36215</v>
      </c>
      <c r="L65" t="s">
        <v>288</v>
      </c>
      <c r="M65" t="s">
        <v>298</v>
      </c>
    </row>
    <row r="66" spans="1:13" ht="12.75">
      <c r="A66" s="43">
        <v>2011</v>
      </c>
      <c r="B66" s="46" t="s">
        <v>297</v>
      </c>
      <c r="C66" s="43">
        <v>1</v>
      </c>
      <c r="D66" s="47" t="str">
        <f>JLY!A73</f>
        <v>135</v>
      </c>
      <c r="E66" s="44">
        <f>JLY!E73</f>
        <v>12297</v>
      </c>
      <c r="F66" s="45">
        <f>JLY!G73</f>
        <v>0.5</v>
      </c>
      <c r="G66" s="44">
        <f>JLY!I73</f>
        <v>6148.5</v>
      </c>
      <c r="H66" s="44">
        <f>JLY!K73</f>
        <v>6148.5</v>
      </c>
      <c r="I66" s="45">
        <f>JLY!M73</f>
        <v>0.33575</v>
      </c>
      <c r="J66" s="44">
        <f>JLY!O73</f>
        <v>2064.358875</v>
      </c>
      <c r="K66" s="44">
        <f>JLY!Q73</f>
        <v>4084.141125</v>
      </c>
      <c r="L66" t="s">
        <v>288</v>
      </c>
      <c r="M66" t="s">
        <v>298</v>
      </c>
    </row>
    <row r="67" spans="1:13" ht="12.75">
      <c r="A67" s="43">
        <v>2011</v>
      </c>
      <c r="B67" s="46" t="s">
        <v>297</v>
      </c>
      <c r="C67" s="43">
        <v>1</v>
      </c>
      <c r="D67" s="47" t="str">
        <f>JLY!A74</f>
        <v>137</v>
      </c>
      <c r="E67" s="44">
        <f>JLY!E74</f>
        <v>21021.9</v>
      </c>
      <c r="F67" s="45">
        <f>JLY!G74</f>
        <v>0.5</v>
      </c>
      <c r="G67" s="44">
        <f>JLY!I74</f>
        <v>10510.95</v>
      </c>
      <c r="H67" s="44">
        <f>JLY!K74</f>
        <v>10510.95</v>
      </c>
      <c r="I67" s="45">
        <f>JLY!M74</f>
        <v>0.510375</v>
      </c>
      <c r="J67" s="44">
        <f>JLY!O74</f>
        <v>5364.52610625</v>
      </c>
      <c r="K67" s="44">
        <f>JLY!Q74</f>
        <v>5146.42389375</v>
      </c>
      <c r="L67" t="s">
        <v>288</v>
      </c>
      <c r="M67" t="s">
        <v>298</v>
      </c>
    </row>
    <row r="68" spans="1:13" ht="12.75">
      <c r="A68" s="43">
        <v>2011</v>
      </c>
      <c r="B68" s="46" t="s">
        <v>297</v>
      </c>
      <c r="C68" s="43">
        <v>1</v>
      </c>
      <c r="D68" s="47" t="str">
        <f>JLY!A75</f>
        <v>139</v>
      </c>
      <c r="E68" s="44">
        <f>JLY!E75</f>
        <v>16483.15</v>
      </c>
      <c r="F68" s="45">
        <f>JLY!G75</f>
        <v>0.5</v>
      </c>
      <c r="G68" s="44">
        <f>JLY!I75</f>
        <v>8241.575</v>
      </c>
      <c r="H68" s="44">
        <f>JLY!K75</f>
        <v>8241.575</v>
      </c>
      <c r="I68" s="45">
        <f>JLY!M75</f>
        <v>0.35812499999999997</v>
      </c>
      <c r="J68" s="44">
        <f>JLY!O75</f>
        <v>2951.514046875</v>
      </c>
      <c r="K68" s="44">
        <f>JLY!Q75</f>
        <v>5290.060953125001</v>
      </c>
      <c r="L68" t="s">
        <v>288</v>
      </c>
      <c r="M68" t="s">
        <v>298</v>
      </c>
    </row>
    <row r="69" spans="1:13" ht="12.75">
      <c r="A69" s="43">
        <v>2011</v>
      </c>
      <c r="B69" s="46" t="s">
        <v>297</v>
      </c>
      <c r="C69" s="43">
        <v>1</v>
      </c>
      <c r="D69" s="47" t="str">
        <f>JLY!A76</f>
        <v>141</v>
      </c>
      <c r="E69" s="44">
        <f>JLY!E76</f>
        <v>0</v>
      </c>
      <c r="F69" s="45">
        <f>JLY!G76</f>
        <v>0.5</v>
      </c>
      <c r="G69" s="44">
        <f>JLY!I76</f>
        <v>0</v>
      </c>
      <c r="H69" s="44">
        <f>JLY!K76</f>
        <v>0</v>
      </c>
      <c r="I69" s="45">
        <f>JLY!M76</f>
        <v>0.317375</v>
      </c>
      <c r="J69" s="44">
        <f>JLY!O76</f>
        <v>0</v>
      </c>
      <c r="K69" s="44">
        <f>JLY!Q76</f>
        <v>0</v>
      </c>
      <c r="L69" t="s">
        <v>288</v>
      </c>
      <c r="M69" t="s">
        <v>298</v>
      </c>
    </row>
    <row r="70" spans="1:13" ht="12.75">
      <c r="A70" s="43">
        <v>2011</v>
      </c>
      <c r="B70" s="46" t="s">
        <v>297</v>
      </c>
      <c r="C70" s="43">
        <v>1</v>
      </c>
      <c r="D70" s="47" t="str">
        <f>JLY!A77</f>
        <v>143</v>
      </c>
      <c r="E70" s="44">
        <f>JLY!E77</f>
        <v>46495.25</v>
      </c>
      <c r="F70" s="45">
        <f>JLY!G77</f>
        <v>0.5</v>
      </c>
      <c r="G70" s="44">
        <f>JLY!I77</f>
        <v>23247.625</v>
      </c>
      <c r="H70" s="44">
        <f>JLY!K77</f>
        <v>23247.625</v>
      </c>
      <c r="I70" s="45">
        <f>JLY!M77</f>
        <v>0.294375</v>
      </c>
      <c r="J70" s="44">
        <f>JLY!O77</f>
        <v>6843.519609375</v>
      </c>
      <c r="K70" s="44">
        <f>JLY!Q77</f>
        <v>16404.105390625</v>
      </c>
      <c r="L70" t="s">
        <v>288</v>
      </c>
      <c r="M70" t="s">
        <v>298</v>
      </c>
    </row>
    <row r="71" spans="1:13" ht="12.75">
      <c r="A71" s="43">
        <v>2011</v>
      </c>
      <c r="B71" s="46" t="s">
        <v>297</v>
      </c>
      <c r="C71" s="43">
        <v>1</v>
      </c>
      <c r="D71" s="47" t="str">
        <f>JLY!A78</f>
        <v>145</v>
      </c>
      <c r="E71" s="44">
        <f>JLY!E78</f>
        <v>39861.56</v>
      </c>
      <c r="F71" s="45">
        <f>JLY!G78</f>
        <v>0.5</v>
      </c>
      <c r="G71" s="44">
        <f>JLY!I78</f>
        <v>19930.78</v>
      </c>
      <c r="H71" s="44">
        <f>JLY!K78</f>
        <v>19930.78</v>
      </c>
      <c r="I71" s="45">
        <f>JLY!M78</f>
        <v>0.54275</v>
      </c>
      <c r="J71" s="44">
        <f>JLY!O78</f>
        <v>10817.430844999999</v>
      </c>
      <c r="K71" s="44">
        <f>JLY!Q78</f>
        <v>9113.349155</v>
      </c>
      <c r="L71" t="s">
        <v>288</v>
      </c>
      <c r="M71" t="s">
        <v>298</v>
      </c>
    </row>
    <row r="72" spans="1:13" ht="12.75">
      <c r="A72" s="43">
        <v>2011</v>
      </c>
      <c r="B72" s="46" t="s">
        <v>297</v>
      </c>
      <c r="C72" s="43">
        <v>1</v>
      </c>
      <c r="D72" s="47" t="str">
        <f>JLY!A79</f>
        <v>147</v>
      </c>
      <c r="E72" s="44">
        <f>JLY!E79</f>
        <v>11477.2</v>
      </c>
      <c r="F72" s="45">
        <f>JLY!G79</f>
        <v>0.5</v>
      </c>
      <c r="G72" s="44">
        <f>JLY!I79</f>
        <v>5738.6</v>
      </c>
      <c r="H72" s="44">
        <f>JLY!K79</f>
        <v>5738.6</v>
      </c>
      <c r="I72" s="45">
        <f>JLY!M79</f>
        <v>0.279</v>
      </c>
      <c r="J72" s="44">
        <f>JLY!O79</f>
        <v>1601.0694000000003</v>
      </c>
      <c r="K72" s="44">
        <f>JLY!Q79</f>
        <v>4137.5306</v>
      </c>
      <c r="L72" t="s">
        <v>288</v>
      </c>
      <c r="M72" t="s">
        <v>298</v>
      </c>
    </row>
    <row r="73" spans="1:13" ht="12.75">
      <c r="A73" s="43">
        <v>2011</v>
      </c>
      <c r="B73" s="46" t="s">
        <v>297</v>
      </c>
      <c r="C73" s="43">
        <v>1</v>
      </c>
      <c r="D73" s="47" t="str">
        <f>JLY!A80</f>
        <v>149</v>
      </c>
      <c r="E73" s="44">
        <f>JLY!E80</f>
        <v>11892.4</v>
      </c>
      <c r="F73" s="45">
        <f>JLY!G80</f>
        <v>0.5</v>
      </c>
      <c r="G73" s="44">
        <f>JLY!I80</f>
        <v>5946.2</v>
      </c>
      <c r="H73" s="44">
        <f>JLY!K80</f>
        <v>5946.2</v>
      </c>
      <c r="I73" s="45">
        <f>JLY!M80</f>
        <v>0.46449999999999997</v>
      </c>
      <c r="J73" s="44">
        <f>JLY!O80</f>
        <v>2762.0098999999996</v>
      </c>
      <c r="K73" s="44">
        <f>JLY!Q80</f>
        <v>3184.1901000000003</v>
      </c>
      <c r="L73" t="s">
        <v>288</v>
      </c>
      <c r="M73" t="s">
        <v>298</v>
      </c>
    </row>
    <row r="74" spans="1:13" ht="12.75">
      <c r="A74" s="43">
        <v>2011</v>
      </c>
      <c r="B74" s="46" t="s">
        <v>297</v>
      </c>
      <c r="C74" s="43">
        <v>1</v>
      </c>
      <c r="D74" s="47" t="str">
        <f>JLY!A81</f>
        <v>153</v>
      </c>
      <c r="E74" s="44">
        <f>JLY!E81</f>
        <v>270462.64</v>
      </c>
      <c r="F74" s="45">
        <f>JLY!G81</f>
        <v>0.5</v>
      </c>
      <c r="G74" s="44">
        <f>JLY!I81</f>
        <v>135231.32</v>
      </c>
      <c r="H74" s="44">
        <f>JLY!K81</f>
        <v>135231.32</v>
      </c>
      <c r="I74" s="45">
        <f>JLY!M81</f>
        <v>0.42674999999999996</v>
      </c>
      <c r="J74" s="44">
        <f>JLY!O81</f>
        <v>57709.96581</v>
      </c>
      <c r="K74" s="44">
        <f>JLY!Q81</f>
        <v>77521.35419000001</v>
      </c>
      <c r="L74" t="s">
        <v>288</v>
      </c>
      <c r="M74" t="s">
        <v>298</v>
      </c>
    </row>
    <row r="75" spans="1:13" ht="12.75">
      <c r="A75" s="43">
        <v>2011</v>
      </c>
      <c r="B75" s="46" t="s">
        <v>297</v>
      </c>
      <c r="C75" s="43">
        <v>1</v>
      </c>
      <c r="D75" s="47" t="str">
        <f>JLY!A82</f>
        <v>155</v>
      </c>
      <c r="E75" s="44">
        <f>JLY!E82</f>
        <v>25749.51</v>
      </c>
      <c r="F75" s="45">
        <f>JLY!G82</f>
        <v>0.5</v>
      </c>
      <c r="G75" s="44">
        <f>JLY!I82</f>
        <v>12874.755</v>
      </c>
      <c r="H75" s="44">
        <f>JLY!K82</f>
        <v>12874.755</v>
      </c>
      <c r="I75" s="45">
        <f>JLY!M82</f>
        <v>0.365375</v>
      </c>
      <c r="J75" s="44">
        <f>JLY!O82</f>
        <v>4704.113608125</v>
      </c>
      <c r="K75" s="44">
        <f>JLY!Q82</f>
        <v>8170.6413918749995</v>
      </c>
      <c r="L75" t="s">
        <v>288</v>
      </c>
      <c r="M75" t="s">
        <v>298</v>
      </c>
    </row>
    <row r="76" spans="1:13" ht="12.75">
      <c r="A76" s="43">
        <v>2011</v>
      </c>
      <c r="B76" s="46" t="s">
        <v>297</v>
      </c>
      <c r="C76" s="43">
        <v>1</v>
      </c>
      <c r="D76" s="47" t="str">
        <f>JLY!A83</f>
        <v>157</v>
      </c>
      <c r="E76" s="44">
        <f>JLY!E83</f>
        <v>11477.2</v>
      </c>
      <c r="F76" s="45">
        <f>JLY!G83</f>
        <v>0.5</v>
      </c>
      <c r="G76" s="44">
        <f>JLY!I83</f>
        <v>5738.6</v>
      </c>
      <c r="H76" s="44">
        <f>JLY!K83</f>
        <v>5738.6</v>
      </c>
      <c r="I76" s="45">
        <f>JLY!M83</f>
        <v>0.524875</v>
      </c>
      <c r="J76" s="44">
        <f>JLY!O83</f>
        <v>3012.0476750000003</v>
      </c>
      <c r="K76" s="44">
        <f>JLY!Q83</f>
        <v>2726.552325</v>
      </c>
      <c r="L76" t="s">
        <v>288</v>
      </c>
      <c r="M76" t="s">
        <v>298</v>
      </c>
    </row>
    <row r="77" spans="1:13" ht="12.75">
      <c r="A77" s="43">
        <v>2011</v>
      </c>
      <c r="B77" s="46" t="s">
        <v>297</v>
      </c>
      <c r="C77" s="43">
        <v>1</v>
      </c>
      <c r="D77" s="47" t="str">
        <f>JLY!A84</f>
        <v>159</v>
      </c>
      <c r="E77" s="44">
        <f>JLY!E84</f>
        <v>63391</v>
      </c>
      <c r="F77" s="45">
        <f>JLY!G84</f>
        <v>0.5</v>
      </c>
      <c r="G77" s="44">
        <f>JLY!I84</f>
        <v>31695.5</v>
      </c>
      <c r="H77" s="44">
        <f>JLY!K84</f>
        <v>31695.5</v>
      </c>
      <c r="I77" s="45">
        <f>JLY!M84</f>
        <v>0.403375</v>
      </c>
      <c r="J77" s="44">
        <f>JLY!O84</f>
        <v>12785.172312499999</v>
      </c>
      <c r="K77" s="44">
        <f>JLY!Q84</f>
        <v>18910.3276875</v>
      </c>
      <c r="L77" t="s">
        <v>288</v>
      </c>
      <c r="M77" t="s">
        <v>298</v>
      </c>
    </row>
    <row r="78" spans="1:13" ht="12.75">
      <c r="A78" s="43">
        <v>2011</v>
      </c>
      <c r="B78" s="46" t="s">
        <v>297</v>
      </c>
      <c r="C78" s="43">
        <v>1</v>
      </c>
      <c r="D78" s="47" t="str">
        <f>JLY!A85</f>
        <v>161</v>
      </c>
      <c r="E78" s="44">
        <f>JLY!E85</f>
        <v>71259.18</v>
      </c>
      <c r="F78" s="45">
        <f>JLY!G85</f>
        <v>0.5</v>
      </c>
      <c r="G78" s="44">
        <f>JLY!I85</f>
        <v>35629.59</v>
      </c>
      <c r="H78" s="44">
        <f>JLY!K85</f>
        <v>35629.59</v>
      </c>
      <c r="I78" s="45">
        <f>JLY!M85</f>
        <v>0.549625</v>
      </c>
      <c r="J78" s="44">
        <f>JLY!O85</f>
        <v>19582.91340375</v>
      </c>
      <c r="K78" s="44">
        <f>JLY!Q85</f>
        <v>16046.676596249996</v>
      </c>
      <c r="L78" t="s">
        <v>288</v>
      </c>
      <c r="M78" t="s">
        <v>298</v>
      </c>
    </row>
    <row r="79" spans="1:13" ht="12.75">
      <c r="A79" s="43">
        <v>2011</v>
      </c>
      <c r="B79" s="46" t="s">
        <v>297</v>
      </c>
      <c r="C79" s="43">
        <v>1</v>
      </c>
      <c r="D79" s="47" t="str">
        <f>JLY!A86</f>
        <v>163</v>
      </c>
      <c r="E79" s="44">
        <f>JLY!E86</f>
        <v>54159.09</v>
      </c>
      <c r="F79" s="45">
        <f>JLY!G86</f>
        <v>0.5</v>
      </c>
      <c r="G79" s="44">
        <f>JLY!I86</f>
        <v>27079.545</v>
      </c>
      <c r="H79" s="44">
        <f>JLY!K86</f>
        <v>27079.545</v>
      </c>
      <c r="I79" s="45">
        <f>JLY!M86</f>
        <v>0.292</v>
      </c>
      <c r="J79" s="44">
        <f>JLY!O86</f>
        <v>7907.227139999999</v>
      </c>
      <c r="K79" s="44">
        <f>JLY!Q86</f>
        <v>19172.31786</v>
      </c>
      <c r="L79" t="s">
        <v>288</v>
      </c>
      <c r="M79" t="s">
        <v>298</v>
      </c>
    </row>
    <row r="80" spans="1:13" ht="12.75">
      <c r="A80" s="43">
        <v>2011</v>
      </c>
      <c r="B80" s="46" t="s">
        <v>297</v>
      </c>
      <c r="C80" s="43">
        <v>1</v>
      </c>
      <c r="D80" s="47" t="str">
        <f>JLY!A87</f>
        <v>165</v>
      </c>
      <c r="E80" s="44">
        <f>JLY!E87</f>
        <v>32146.72</v>
      </c>
      <c r="F80" s="45">
        <f>JLY!G87</f>
        <v>0.5</v>
      </c>
      <c r="G80" s="44">
        <f>JLY!I87</f>
        <v>16073.36</v>
      </c>
      <c r="H80" s="44">
        <f>JLY!K87</f>
        <v>16073.36</v>
      </c>
      <c r="I80" s="45">
        <f>JLY!M87</f>
        <v>0.430625</v>
      </c>
      <c r="J80" s="44">
        <f>JLY!O87</f>
        <v>6921.59065</v>
      </c>
      <c r="K80" s="44">
        <f>JLY!Q87</f>
        <v>9151.76935</v>
      </c>
      <c r="L80" t="s">
        <v>288</v>
      </c>
      <c r="M80" t="s">
        <v>298</v>
      </c>
    </row>
    <row r="81" spans="1:13" ht="12.75">
      <c r="A81" s="43">
        <v>2011</v>
      </c>
      <c r="B81" s="46" t="s">
        <v>297</v>
      </c>
      <c r="C81" s="43">
        <v>1</v>
      </c>
      <c r="D81" s="47" t="str">
        <f>JLY!A88</f>
        <v>167</v>
      </c>
      <c r="E81" s="44">
        <f>JLY!E88</f>
        <v>17099.24</v>
      </c>
      <c r="F81" s="45">
        <f>JLY!G88</f>
        <v>0.5</v>
      </c>
      <c r="G81" s="44">
        <f>JLY!I88</f>
        <v>8549.62</v>
      </c>
      <c r="H81" s="44">
        <f>JLY!K88</f>
        <v>8549.62</v>
      </c>
      <c r="I81" s="45">
        <f>JLY!M88</f>
        <v>0.23675000000000002</v>
      </c>
      <c r="J81" s="44">
        <f>JLY!O88</f>
        <v>2024.1225350000004</v>
      </c>
      <c r="K81" s="44">
        <f>JLY!Q88</f>
        <v>6525.497465</v>
      </c>
      <c r="L81" t="s">
        <v>288</v>
      </c>
      <c r="M81" t="s">
        <v>298</v>
      </c>
    </row>
    <row r="82" spans="1:13" ht="12.75">
      <c r="A82" s="43">
        <v>2011</v>
      </c>
      <c r="B82" s="46" t="s">
        <v>297</v>
      </c>
      <c r="C82" s="43">
        <v>1</v>
      </c>
      <c r="D82" s="47" t="str">
        <f>JLY!A89</f>
        <v>169</v>
      </c>
      <c r="E82" s="44">
        <f>JLY!E89</f>
        <v>12297</v>
      </c>
      <c r="F82" s="45">
        <f>JLY!G89</f>
        <v>0.5</v>
      </c>
      <c r="G82" s="44">
        <f>JLY!I89</f>
        <v>6148.5</v>
      </c>
      <c r="H82" s="44">
        <f>JLY!K89</f>
        <v>6148.5</v>
      </c>
      <c r="I82" s="45">
        <f>JLY!M89</f>
        <v>0.39425</v>
      </c>
      <c r="J82" s="44">
        <f>JLY!O89</f>
        <v>2424.046125</v>
      </c>
      <c r="K82" s="44">
        <f>JLY!Q89</f>
        <v>3724.453875</v>
      </c>
      <c r="L82" t="s">
        <v>288</v>
      </c>
      <c r="M82" t="s">
        <v>298</v>
      </c>
    </row>
    <row r="83" spans="1:13" ht="12.75">
      <c r="A83" s="43">
        <v>2011</v>
      </c>
      <c r="B83" s="46" t="s">
        <v>297</v>
      </c>
      <c r="C83" s="43">
        <v>1</v>
      </c>
      <c r="D83" s="47" t="str">
        <f>JLY!A90</f>
        <v>171</v>
      </c>
      <c r="E83" s="44">
        <f>JLY!E90</f>
        <v>53916.28</v>
      </c>
      <c r="F83" s="45">
        <f>JLY!G90</f>
        <v>0.5</v>
      </c>
      <c r="G83" s="44">
        <f>JLY!I90</f>
        <v>26958.14</v>
      </c>
      <c r="H83" s="44">
        <f>JLY!K90</f>
        <v>26958.14</v>
      </c>
      <c r="I83" s="45">
        <f>JLY!M90</f>
        <v>0.43962500000000004</v>
      </c>
      <c r="J83" s="44">
        <f>JLY!O90</f>
        <v>11851.4722975</v>
      </c>
      <c r="K83" s="44">
        <f>JLY!Q90</f>
        <v>15106.667702499999</v>
      </c>
      <c r="L83" t="s">
        <v>288</v>
      </c>
      <c r="M83" t="s">
        <v>298</v>
      </c>
    </row>
    <row r="84" spans="1:13" ht="12.75">
      <c r="A84" s="43">
        <v>2011</v>
      </c>
      <c r="B84" s="46" t="s">
        <v>297</v>
      </c>
      <c r="C84" s="43">
        <v>1</v>
      </c>
      <c r="D84" s="47" t="str">
        <f>JLY!A91</f>
        <v>173</v>
      </c>
      <c r="E84" s="44">
        <f>JLY!E91</f>
        <v>0</v>
      </c>
      <c r="F84" s="45">
        <f>JLY!G91</f>
        <v>0.5</v>
      </c>
      <c r="G84" s="44">
        <f>JLY!I91</f>
        <v>0</v>
      </c>
      <c r="H84" s="44">
        <f>JLY!K91</f>
        <v>0</v>
      </c>
      <c r="I84" s="45">
        <f>JLY!M91</f>
        <v>0.29212499999999997</v>
      </c>
      <c r="J84" s="44">
        <f>JLY!O91</f>
        <v>0</v>
      </c>
      <c r="K84" s="44">
        <f>JLY!Q91</f>
        <v>0</v>
      </c>
      <c r="L84" t="s">
        <v>288</v>
      </c>
      <c r="M84" t="s">
        <v>298</v>
      </c>
    </row>
    <row r="85" spans="1:13" ht="12.75">
      <c r="A85" s="43">
        <v>2011</v>
      </c>
      <c r="B85" s="46" t="s">
        <v>297</v>
      </c>
      <c r="C85" s="43">
        <v>1</v>
      </c>
      <c r="D85" s="47" t="str">
        <f>JLY!A92</f>
        <v>175</v>
      </c>
      <c r="E85" s="44">
        <f>JLY!E92</f>
        <v>0</v>
      </c>
      <c r="F85" s="45">
        <f>JLY!G92</f>
        <v>0.5</v>
      </c>
      <c r="G85" s="44">
        <f>JLY!I92</f>
        <v>0</v>
      </c>
      <c r="H85" s="44">
        <f>JLY!K92</f>
        <v>0</v>
      </c>
      <c r="I85" s="45">
        <f>JLY!M92</f>
        <v>0.40375</v>
      </c>
      <c r="J85" s="44">
        <f>JLY!O92</f>
        <v>0</v>
      </c>
      <c r="K85" s="44">
        <f>JLY!Q92</f>
        <v>0</v>
      </c>
      <c r="L85" t="s">
        <v>288</v>
      </c>
      <c r="M85" t="s">
        <v>298</v>
      </c>
    </row>
    <row r="86" spans="1:13" ht="12.75">
      <c r="A86" s="43">
        <v>2011</v>
      </c>
      <c r="B86" s="46" t="s">
        <v>297</v>
      </c>
      <c r="C86" s="43">
        <v>1</v>
      </c>
      <c r="D86" s="47" t="str">
        <f>JLY!A93</f>
        <v>177</v>
      </c>
      <c r="E86" s="44">
        <f>JLY!E93</f>
        <v>191534.09</v>
      </c>
      <c r="F86" s="45">
        <f>JLY!G93</f>
        <v>0.5</v>
      </c>
      <c r="G86" s="44">
        <f>JLY!I93</f>
        <v>95767.045</v>
      </c>
      <c r="H86" s="44">
        <f>JLY!K93</f>
        <v>95767.045</v>
      </c>
      <c r="I86" s="45">
        <f>JLY!M93</f>
        <v>0.5735</v>
      </c>
      <c r="J86" s="44">
        <f>JLY!O93</f>
        <v>54922.4003075</v>
      </c>
      <c r="K86" s="44">
        <f>JLY!Q93</f>
        <v>40844.6446925</v>
      </c>
      <c r="L86" t="s">
        <v>288</v>
      </c>
      <c r="M86" t="s">
        <v>298</v>
      </c>
    </row>
    <row r="87" spans="1:13" ht="12.75">
      <c r="A87" s="43">
        <v>2011</v>
      </c>
      <c r="B87" s="46" t="s">
        <v>297</v>
      </c>
      <c r="C87" s="43">
        <v>1</v>
      </c>
      <c r="D87" s="47" t="str">
        <f>JLY!A94</f>
        <v>179</v>
      </c>
      <c r="E87" s="44">
        <f>JLY!E94</f>
        <v>77127.68</v>
      </c>
      <c r="F87" s="45">
        <f>JLY!G94</f>
        <v>0.5</v>
      </c>
      <c r="G87" s="44">
        <f>JLY!I94</f>
        <v>38563.84</v>
      </c>
      <c r="H87" s="44">
        <f>JLY!K94</f>
        <v>38563.84</v>
      </c>
      <c r="I87" s="45">
        <f>JLY!M94</f>
        <v>0.554875</v>
      </c>
      <c r="J87" s="44">
        <f>JLY!O94</f>
        <v>21398.110719999997</v>
      </c>
      <c r="K87" s="44">
        <f>JLY!Q94</f>
        <v>17165.72928</v>
      </c>
      <c r="L87" t="s">
        <v>288</v>
      </c>
      <c r="M87" t="s">
        <v>298</v>
      </c>
    </row>
    <row r="88" spans="1:13" ht="12.75">
      <c r="A88" s="43">
        <v>2011</v>
      </c>
      <c r="B88" s="46" t="s">
        <v>297</v>
      </c>
      <c r="C88" s="43">
        <v>1</v>
      </c>
      <c r="D88" s="47" t="str">
        <f>JLY!A95</f>
        <v>181</v>
      </c>
      <c r="E88" s="44">
        <f>JLY!E95</f>
        <v>25003.9</v>
      </c>
      <c r="F88" s="45">
        <f>JLY!G95</f>
        <v>0.5</v>
      </c>
      <c r="G88" s="44">
        <f>JLY!I95</f>
        <v>12501.95</v>
      </c>
      <c r="H88" s="44">
        <f>JLY!K95</f>
        <v>12501.95</v>
      </c>
      <c r="I88" s="45">
        <f>JLY!M95</f>
        <v>0.49737499999999996</v>
      </c>
      <c r="J88" s="44">
        <f>JLY!O95</f>
        <v>6218.15738125</v>
      </c>
      <c r="K88" s="44">
        <f>JLY!Q95</f>
        <v>6283.792618750001</v>
      </c>
      <c r="L88" t="s">
        <v>288</v>
      </c>
      <c r="M88" t="s">
        <v>298</v>
      </c>
    </row>
    <row r="89" spans="1:13" ht="12.75">
      <c r="A89" s="43">
        <v>2011</v>
      </c>
      <c r="B89" s="46" t="s">
        <v>297</v>
      </c>
      <c r="C89" s="43">
        <v>1</v>
      </c>
      <c r="D89" s="47" t="str">
        <f>JLY!A96</f>
        <v>183</v>
      </c>
      <c r="E89" s="44">
        <f>JLY!E96</f>
        <v>7511</v>
      </c>
      <c r="F89" s="45">
        <f>JLY!G96</f>
        <v>0.5</v>
      </c>
      <c r="G89" s="44">
        <f>JLY!I96</f>
        <v>3755.5</v>
      </c>
      <c r="H89" s="44">
        <f>JLY!K96</f>
        <v>3755.5</v>
      </c>
      <c r="I89" s="45">
        <f>JLY!M96</f>
        <v>0.298375</v>
      </c>
      <c r="J89" s="44">
        <f>JLY!O96</f>
        <v>1120.5473125</v>
      </c>
      <c r="K89" s="44">
        <f>JLY!Q96</f>
        <v>2634.9526875</v>
      </c>
      <c r="L89" t="s">
        <v>288</v>
      </c>
      <c r="M89" t="s">
        <v>298</v>
      </c>
    </row>
    <row r="90" spans="1:13" ht="12.75">
      <c r="A90" s="43">
        <v>2011</v>
      </c>
      <c r="B90" s="46" t="s">
        <v>297</v>
      </c>
      <c r="C90" s="43">
        <v>1</v>
      </c>
      <c r="D90" s="47" t="str">
        <f>JLY!A97</f>
        <v>185</v>
      </c>
      <c r="E90" s="44">
        <f>JLY!E97</f>
        <v>0</v>
      </c>
      <c r="F90" s="45">
        <f>JLY!G97</f>
        <v>0.5</v>
      </c>
      <c r="G90" s="44">
        <f>JLY!I97</f>
        <v>0</v>
      </c>
      <c r="H90" s="44">
        <f>JLY!K97</f>
        <v>0</v>
      </c>
      <c r="I90" s="45">
        <f>JLY!M97</f>
        <v>0.306875</v>
      </c>
      <c r="J90" s="44">
        <f>JLY!O97</f>
        <v>0</v>
      </c>
      <c r="K90" s="44">
        <f>JLY!Q97</f>
        <v>0</v>
      </c>
      <c r="L90" t="s">
        <v>288</v>
      </c>
      <c r="M90" t="s">
        <v>298</v>
      </c>
    </row>
    <row r="91" spans="1:13" ht="12.75">
      <c r="A91" s="43">
        <v>2011</v>
      </c>
      <c r="B91" s="46" t="s">
        <v>297</v>
      </c>
      <c r="C91" s="43">
        <v>1</v>
      </c>
      <c r="D91" s="47" t="str">
        <f>JLY!A98</f>
        <v>187</v>
      </c>
      <c r="E91" s="44">
        <f>JLY!E98</f>
        <v>35546.5</v>
      </c>
      <c r="F91" s="45">
        <f>JLY!G98</f>
        <v>0.5</v>
      </c>
      <c r="G91" s="44">
        <f>JLY!I98</f>
        <v>17773.25</v>
      </c>
      <c r="H91" s="44">
        <f>JLY!K98</f>
        <v>17773.25</v>
      </c>
      <c r="I91" s="45">
        <f>JLY!M98</f>
        <v>0.48162499999999997</v>
      </c>
      <c r="J91" s="44">
        <f>JLY!O98</f>
        <v>8560.041531249999</v>
      </c>
      <c r="K91" s="44">
        <f>JLY!Q98</f>
        <v>9213.208468750001</v>
      </c>
      <c r="L91" t="s">
        <v>288</v>
      </c>
      <c r="M91" t="s">
        <v>298</v>
      </c>
    </row>
    <row r="92" spans="1:13" ht="12.75">
      <c r="A92" s="43">
        <v>2011</v>
      </c>
      <c r="B92" s="46" t="s">
        <v>297</v>
      </c>
      <c r="C92" s="43">
        <v>1</v>
      </c>
      <c r="D92" s="47" t="str">
        <f>JLY!A99</f>
        <v>191</v>
      </c>
      <c r="E92" s="44">
        <f>JLY!E99</f>
        <v>0</v>
      </c>
      <c r="F92" s="45">
        <f>JLY!G99</f>
        <v>0.5</v>
      </c>
      <c r="G92" s="44">
        <f>JLY!I99</f>
        <v>0</v>
      </c>
      <c r="H92" s="44">
        <f>JLY!K99</f>
        <v>0</v>
      </c>
      <c r="I92" s="45">
        <f>JLY!M99</f>
        <v>0.34500000000000003</v>
      </c>
      <c r="J92" s="44">
        <f>JLY!O99</f>
        <v>0</v>
      </c>
      <c r="K92" s="44">
        <f>JLY!Q99</f>
        <v>0</v>
      </c>
      <c r="L92" t="s">
        <v>288</v>
      </c>
      <c r="M92" t="s">
        <v>298</v>
      </c>
    </row>
    <row r="93" spans="1:13" ht="12.75">
      <c r="A93" s="43">
        <v>2011</v>
      </c>
      <c r="B93" s="46" t="s">
        <v>297</v>
      </c>
      <c r="C93" s="43">
        <v>1</v>
      </c>
      <c r="D93" s="47" t="str">
        <f>JLY!A100</f>
        <v>193</v>
      </c>
      <c r="E93" s="44">
        <f>JLY!E100</f>
        <v>301.96</v>
      </c>
      <c r="F93" s="45">
        <f>JLY!G100</f>
        <v>0.5</v>
      </c>
      <c r="G93" s="44">
        <f>JLY!I100</f>
        <v>150.98</v>
      </c>
      <c r="H93" s="44">
        <f>JLY!K100</f>
        <v>150.98</v>
      </c>
      <c r="I93" s="45">
        <f>JLY!M100</f>
        <v>0.378125</v>
      </c>
      <c r="J93" s="44">
        <f>JLY!O100</f>
        <v>57.08931249999999</v>
      </c>
      <c r="K93" s="44">
        <f>JLY!Q100</f>
        <v>93.8906875</v>
      </c>
      <c r="L93" t="s">
        <v>288</v>
      </c>
      <c r="M93" t="s">
        <v>298</v>
      </c>
    </row>
    <row r="94" spans="1:13" ht="12.75">
      <c r="A94" s="43">
        <v>2011</v>
      </c>
      <c r="B94" s="46" t="s">
        <v>297</v>
      </c>
      <c r="C94" s="43">
        <v>1</v>
      </c>
      <c r="D94" s="47" t="str">
        <f>JLY!A101</f>
        <v>195</v>
      </c>
      <c r="E94" s="44">
        <f>JLY!E101</f>
        <v>0</v>
      </c>
      <c r="F94" s="45">
        <f>JLY!G101</f>
        <v>0.5</v>
      </c>
      <c r="G94" s="44">
        <f>JLY!I101</f>
        <v>0</v>
      </c>
      <c r="H94" s="44">
        <f>JLY!K101</f>
        <v>0</v>
      </c>
      <c r="I94" s="45">
        <f>JLY!M101</f>
        <v>0.34437500000000004</v>
      </c>
      <c r="J94" s="44">
        <f>JLY!O101</f>
        <v>0</v>
      </c>
      <c r="K94" s="44">
        <f>JLY!Q101</f>
        <v>0</v>
      </c>
      <c r="L94" t="s">
        <v>288</v>
      </c>
      <c r="M94" t="s">
        <v>298</v>
      </c>
    </row>
    <row r="95" spans="1:13" ht="12.75">
      <c r="A95" s="43">
        <v>2011</v>
      </c>
      <c r="B95" s="46" t="s">
        <v>297</v>
      </c>
      <c r="C95" s="43">
        <v>1</v>
      </c>
      <c r="D95" s="47" t="str">
        <f>JLY!A102</f>
        <v>197</v>
      </c>
      <c r="E95" s="44">
        <f>JLY!E102</f>
        <v>62019.7</v>
      </c>
      <c r="F95" s="45">
        <f>JLY!G102</f>
        <v>0.5</v>
      </c>
      <c r="G95" s="44">
        <f>JLY!I102</f>
        <v>31009.85</v>
      </c>
      <c r="H95" s="44">
        <f>JLY!K102</f>
        <v>31009.85</v>
      </c>
      <c r="I95" s="45">
        <f>JLY!M102</f>
        <v>0.33849999999999997</v>
      </c>
      <c r="J95" s="44">
        <f>JLY!O102</f>
        <v>10496.834224999999</v>
      </c>
      <c r="K95" s="44">
        <f>JLY!Q102</f>
        <v>20513.015775</v>
      </c>
      <c r="L95" t="s">
        <v>288</v>
      </c>
      <c r="M95" t="s">
        <v>298</v>
      </c>
    </row>
    <row r="96" spans="1:13" ht="12.75">
      <c r="A96" s="43">
        <v>2011</v>
      </c>
      <c r="B96" s="46" t="s">
        <v>297</v>
      </c>
      <c r="C96" s="43">
        <v>1</v>
      </c>
      <c r="D96" s="47" t="str">
        <f>JLY!A103</f>
        <v>199</v>
      </c>
      <c r="E96" s="44">
        <f>JLY!E103</f>
        <v>13116.8</v>
      </c>
      <c r="F96" s="45">
        <f>JLY!G103</f>
        <v>0.5</v>
      </c>
      <c r="G96" s="44">
        <f>JLY!I103</f>
        <v>6558.4</v>
      </c>
      <c r="H96" s="44">
        <f>JLY!K103</f>
        <v>6558.4</v>
      </c>
      <c r="I96" s="45">
        <f>JLY!M103</f>
        <v>0.486</v>
      </c>
      <c r="J96" s="44">
        <f>JLY!O103</f>
        <v>3187.3824</v>
      </c>
      <c r="K96" s="44">
        <f>JLY!Q103</f>
        <v>3371.0175999999997</v>
      </c>
      <c r="L96" t="s">
        <v>288</v>
      </c>
      <c r="M96" t="s">
        <v>298</v>
      </c>
    </row>
    <row r="97" spans="1:13" ht="12.75">
      <c r="A97" s="43">
        <v>2011</v>
      </c>
      <c r="B97" s="46" t="s">
        <v>297</v>
      </c>
      <c r="C97" s="43">
        <v>1</v>
      </c>
      <c r="D97" s="47" t="str">
        <f>JLY!A104</f>
        <v>510</v>
      </c>
      <c r="E97" s="44">
        <f>JLY!E104</f>
        <v>102494.08</v>
      </c>
      <c r="F97" s="45">
        <f>JLY!G104</f>
        <v>0.5</v>
      </c>
      <c r="G97" s="44">
        <f>JLY!I104</f>
        <v>51247.04</v>
      </c>
      <c r="H97" s="44">
        <f>JLY!K104</f>
        <v>51247.04</v>
      </c>
      <c r="I97" s="45">
        <f>JLY!M104</f>
        <v>0.663625</v>
      </c>
      <c r="J97" s="44">
        <f>JLY!O104</f>
        <v>34008.816920000005</v>
      </c>
      <c r="K97" s="44">
        <f>JLY!Q104</f>
        <v>17238.223079999996</v>
      </c>
      <c r="L97" t="s">
        <v>288</v>
      </c>
      <c r="M97" t="s">
        <v>298</v>
      </c>
    </row>
    <row r="98" spans="1:13" ht="12.75">
      <c r="A98" s="43">
        <v>2011</v>
      </c>
      <c r="B98" s="46" t="s">
        <v>297</v>
      </c>
      <c r="C98" s="43">
        <v>1</v>
      </c>
      <c r="D98" s="47" t="str">
        <f>JLY!A105</f>
        <v>515</v>
      </c>
      <c r="E98" s="44">
        <f>JLY!E105</f>
        <v>3127.5</v>
      </c>
      <c r="F98" s="45">
        <f>JLY!G105</f>
        <v>0.5</v>
      </c>
      <c r="G98" s="44">
        <f>JLY!I105</f>
        <v>1563.75</v>
      </c>
      <c r="H98" s="44">
        <f>JLY!K105</f>
        <v>1563.75</v>
      </c>
      <c r="I98" s="45">
        <f>JLY!M105</f>
        <v>0.31875</v>
      </c>
      <c r="J98" s="44">
        <f>JLY!O105</f>
        <v>498.44531249999994</v>
      </c>
      <c r="K98" s="44">
        <f>JLY!Q105</f>
        <v>1065.3046875</v>
      </c>
      <c r="L98" t="s">
        <v>288</v>
      </c>
      <c r="M98" t="s">
        <v>298</v>
      </c>
    </row>
    <row r="99" spans="1:13" ht="12.75">
      <c r="A99" s="43">
        <v>2011</v>
      </c>
      <c r="B99" s="46" t="s">
        <v>297</v>
      </c>
      <c r="C99" s="43">
        <v>1</v>
      </c>
      <c r="D99" s="47" t="str">
        <f>JLY!A106</f>
        <v>520</v>
      </c>
      <c r="E99" s="44">
        <f>JLY!E106</f>
        <v>36620.78</v>
      </c>
      <c r="F99" s="45">
        <f>JLY!G106</f>
        <v>0.5</v>
      </c>
      <c r="G99" s="44">
        <f>JLY!I106</f>
        <v>18310.39</v>
      </c>
      <c r="H99" s="44">
        <f>JLY!K106</f>
        <v>18310.39</v>
      </c>
      <c r="I99" s="45">
        <f>JLY!M106</f>
        <v>0.31837499999999996</v>
      </c>
      <c r="J99" s="44">
        <f>JLY!O106</f>
        <v>5829.570416249999</v>
      </c>
      <c r="K99" s="44">
        <f>JLY!Q106</f>
        <v>12480.81958375</v>
      </c>
      <c r="L99" t="s">
        <v>288</v>
      </c>
      <c r="M99" t="s">
        <v>298</v>
      </c>
    </row>
    <row r="100" spans="1:13" ht="12.75">
      <c r="A100" s="43">
        <v>2011</v>
      </c>
      <c r="B100" s="46" t="s">
        <v>297</v>
      </c>
      <c r="C100" s="43">
        <v>1</v>
      </c>
      <c r="D100" s="47" t="str">
        <f>JLY!A107</f>
        <v>530</v>
      </c>
      <c r="E100" s="44">
        <f>JLY!E107</f>
        <v>0</v>
      </c>
      <c r="F100" s="45">
        <f>JLY!G107</f>
        <v>0.5</v>
      </c>
      <c r="G100" s="44">
        <f>JLY!I107</f>
        <v>0</v>
      </c>
      <c r="H100" s="44">
        <f>JLY!K107</f>
        <v>0</v>
      </c>
      <c r="I100" s="45">
        <f>JLY!M107</f>
        <v>0.29112499999999997</v>
      </c>
      <c r="J100" s="44">
        <f>JLY!O107</f>
        <v>0</v>
      </c>
      <c r="K100" s="44">
        <f>JLY!Q107</f>
        <v>0</v>
      </c>
      <c r="L100" t="s">
        <v>288</v>
      </c>
      <c r="M100" t="s">
        <v>298</v>
      </c>
    </row>
    <row r="101" spans="1:13" ht="12.75">
      <c r="A101" s="43">
        <v>2011</v>
      </c>
      <c r="B101" s="46" t="s">
        <v>297</v>
      </c>
      <c r="C101" s="43">
        <v>1</v>
      </c>
      <c r="D101" s="47" t="str">
        <f>JLY!A108</f>
        <v>540</v>
      </c>
      <c r="E101" s="44">
        <f>JLY!E108</f>
        <v>101997.28</v>
      </c>
      <c r="F101" s="45">
        <f>JLY!G108</f>
        <v>0.5</v>
      </c>
      <c r="G101" s="44">
        <f>JLY!I108</f>
        <v>50998.64</v>
      </c>
      <c r="H101" s="44">
        <f>JLY!K108</f>
        <v>50998.64</v>
      </c>
      <c r="I101" s="45">
        <f>JLY!M108</f>
        <v>0.3835</v>
      </c>
      <c r="J101" s="44">
        <f>JLY!O108</f>
        <v>19557.97844</v>
      </c>
      <c r="K101" s="44">
        <f>JLY!Q108</f>
        <v>31440.66156</v>
      </c>
      <c r="L101" t="s">
        <v>288</v>
      </c>
      <c r="M101" t="s">
        <v>298</v>
      </c>
    </row>
    <row r="102" spans="1:13" ht="12.75">
      <c r="A102" s="43">
        <v>2011</v>
      </c>
      <c r="B102" s="46" t="s">
        <v>297</v>
      </c>
      <c r="C102" s="43">
        <v>1</v>
      </c>
      <c r="D102" s="47" t="str">
        <f>JLY!A109</f>
        <v>550</v>
      </c>
      <c r="E102" s="44">
        <f>JLY!E109</f>
        <v>59832.97</v>
      </c>
      <c r="F102" s="45">
        <f>JLY!G109</f>
        <v>0.5</v>
      </c>
      <c r="G102" s="44">
        <f>JLY!I109</f>
        <v>29916.485</v>
      </c>
      <c r="H102" s="44">
        <f>JLY!K109</f>
        <v>29916.485</v>
      </c>
      <c r="I102" s="45">
        <f>JLY!M109</f>
        <v>0.464375</v>
      </c>
      <c r="J102" s="44">
        <f>JLY!O109</f>
        <v>13892.467721875</v>
      </c>
      <c r="K102" s="44">
        <f>JLY!Q109</f>
        <v>16024.017278125</v>
      </c>
      <c r="L102" t="s">
        <v>288</v>
      </c>
      <c r="M102" t="s">
        <v>298</v>
      </c>
    </row>
    <row r="103" spans="1:13" ht="12.75">
      <c r="A103" s="43">
        <v>2011</v>
      </c>
      <c r="B103" s="46" t="s">
        <v>297</v>
      </c>
      <c r="C103" s="43">
        <v>1</v>
      </c>
      <c r="D103" s="47" t="str">
        <f>JLY!A110</f>
        <v>570</v>
      </c>
      <c r="E103" s="44">
        <f>JLY!E110</f>
        <v>0</v>
      </c>
      <c r="F103" s="45">
        <f>JLY!G110</f>
        <v>0.5</v>
      </c>
      <c r="G103" s="44">
        <f>JLY!I110</f>
        <v>0</v>
      </c>
      <c r="H103" s="44">
        <f>JLY!K110</f>
        <v>0</v>
      </c>
      <c r="I103" s="45">
        <f>JLY!M110</f>
        <v>0.503375</v>
      </c>
      <c r="J103" s="44">
        <f>JLY!O110</f>
        <v>0</v>
      </c>
      <c r="K103" s="44">
        <f>JLY!Q110</f>
        <v>0</v>
      </c>
      <c r="L103" t="s">
        <v>288</v>
      </c>
      <c r="M103" t="s">
        <v>298</v>
      </c>
    </row>
    <row r="104" spans="1:13" ht="12.75">
      <c r="A104" s="43">
        <v>2011</v>
      </c>
      <c r="B104" s="46" t="s">
        <v>297</v>
      </c>
      <c r="C104" s="43">
        <v>1</v>
      </c>
      <c r="D104" s="47" t="str">
        <f>JLY!A111</f>
        <v>580</v>
      </c>
      <c r="E104" s="44">
        <f>JLY!E111</f>
        <v>113.24000000000001</v>
      </c>
      <c r="F104" s="45">
        <f>JLY!G111</f>
        <v>0.5</v>
      </c>
      <c r="G104" s="44">
        <f>JLY!I111</f>
        <v>56.620000000000005</v>
      </c>
      <c r="H104" s="44">
        <f>JLY!K111</f>
        <v>56.620000000000005</v>
      </c>
      <c r="I104" s="45">
        <f>JLY!M111</f>
        <v>0.312</v>
      </c>
      <c r="J104" s="44">
        <f>JLY!O111</f>
        <v>17.66544</v>
      </c>
      <c r="K104" s="44">
        <f>JLY!Q111</f>
        <v>38.95456</v>
      </c>
      <c r="L104" t="s">
        <v>288</v>
      </c>
      <c r="M104" t="s">
        <v>298</v>
      </c>
    </row>
    <row r="105" spans="1:13" ht="12.75">
      <c r="A105" s="43">
        <v>2011</v>
      </c>
      <c r="B105" s="46" t="s">
        <v>297</v>
      </c>
      <c r="C105" s="43">
        <v>1</v>
      </c>
      <c r="D105" s="47" t="str">
        <f>JLY!A112</f>
        <v>590</v>
      </c>
      <c r="E105" s="44">
        <f>JLY!E112</f>
        <v>41235.36</v>
      </c>
      <c r="F105" s="45">
        <f>JLY!G112</f>
        <v>0.5</v>
      </c>
      <c r="G105" s="44">
        <f>JLY!I112</f>
        <v>20617.68</v>
      </c>
      <c r="H105" s="44">
        <f>JLY!K112</f>
        <v>20617.68</v>
      </c>
      <c r="I105" s="45">
        <f>JLY!M112</f>
        <v>0.277875</v>
      </c>
      <c r="J105" s="44">
        <f>JLY!O112</f>
        <v>5729.13783</v>
      </c>
      <c r="K105" s="44">
        <f>JLY!Q112</f>
        <v>14888.54217</v>
      </c>
      <c r="L105" t="s">
        <v>288</v>
      </c>
      <c r="M105" t="s">
        <v>298</v>
      </c>
    </row>
    <row r="106" spans="1:13" ht="12.75">
      <c r="A106" s="43">
        <v>2011</v>
      </c>
      <c r="B106" s="46" t="s">
        <v>297</v>
      </c>
      <c r="C106" s="43">
        <v>1</v>
      </c>
      <c r="D106" s="47" t="str">
        <f>JLY!A113</f>
        <v>620</v>
      </c>
      <c r="E106" s="44">
        <f>JLY!E113</f>
        <v>0</v>
      </c>
      <c r="F106" s="45">
        <f>JLY!G113</f>
        <v>0.5</v>
      </c>
      <c r="G106" s="44">
        <f>JLY!I113</f>
        <v>0</v>
      </c>
      <c r="H106" s="44">
        <f>JLY!K113</f>
        <v>0</v>
      </c>
      <c r="I106" s="45">
        <f>JLY!M113</f>
        <v>0.46375</v>
      </c>
      <c r="J106" s="44">
        <f>JLY!O113</f>
        <v>0</v>
      </c>
      <c r="K106" s="44">
        <f>JLY!Q113</f>
        <v>0</v>
      </c>
      <c r="L106" t="s">
        <v>288</v>
      </c>
      <c r="M106" t="s">
        <v>298</v>
      </c>
    </row>
    <row r="107" spans="1:13" ht="12.75">
      <c r="A107" s="43">
        <v>2011</v>
      </c>
      <c r="B107" s="46" t="s">
        <v>297</v>
      </c>
      <c r="C107" s="43">
        <v>1</v>
      </c>
      <c r="D107" s="47" t="str">
        <f>JLY!A114</f>
        <v>630</v>
      </c>
      <c r="E107" s="44">
        <f>JLY!E114</f>
        <v>20169</v>
      </c>
      <c r="F107" s="45">
        <f>JLY!G114</f>
        <v>0.5</v>
      </c>
      <c r="G107" s="44">
        <f>JLY!I114</f>
        <v>10084.5</v>
      </c>
      <c r="H107" s="44">
        <f>JLY!K114</f>
        <v>10084.5</v>
      </c>
      <c r="I107" s="45">
        <f>JLY!M114</f>
        <v>0.43012500000000004</v>
      </c>
      <c r="J107" s="44">
        <f>JLY!O114</f>
        <v>4337.595562500001</v>
      </c>
      <c r="K107" s="44">
        <f>JLY!Q114</f>
        <v>5746.904437499999</v>
      </c>
      <c r="L107" t="s">
        <v>288</v>
      </c>
      <c r="M107" t="s">
        <v>298</v>
      </c>
    </row>
    <row r="108" spans="1:13" ht="12.75">
      <c r="A108" s="43">
        <v>2011</v>
      </c>
      <c r="B108" s="46" t="s">
        <v>297</v>
      </c>
      <c r="C108" s="43">
        <v>1</v>
      </c>
      <c r="D108" s="47" t="str">
        <f>JLY!A115</f>
        <v>640</v>
      </c>
      <c r="E108" s="44">
        <f>JLY!E115</f>
        <v>12297</v>
      </c>
      <c r="F108" s="45">
        <f>JLY!G115</f>
        <v>0.5</v>
      </c>
      <c r="G108" s="44">
        <f>JLY!I115</f>
        <v>6148.5</v>
      </c>
      <c r="H108" s="44">
        <f>JLY!K115</f>
        <v>6148.5</v>
      </c>
      <c r="I108" s="45">
        <f>JLY!M115</f>
        <v>0.39325</v>
      </c>
      <c r="J108" s="44">
        <f>JLY!O115</f>
        <v>2417.897625</v>
      </c>
      <c r="K108" s="44">
        <f>JLY!Q115</f>
        <v>3730.602375</v>
      </c>
      <c r="L108" t="s">
        <v>288</v>
      </c>
      <c r="M108" t="s">
        <v>298</v>
      </c>
    </row>
    <row r="109" spans="1:13" ht="12.75">
      <c r="A109" s="43">
        <v>2011</v>
      </c>
      <c r="B109" s="46" t="s">
        <v>297</v>
      </c>
      <c r="C109" s="43">
        <v>1</v>
      </c>
      <c r="D109" s="47" t="str">
        <f>JLY!A116</f>
        <v>650</v>
      </c>
      <c r="E109" s="44">
        <f>JLY!E116</f>
        <v>0</v>
      </c>
      <c r="F109" s="45">
        <f>JLY!G116</f>
        <v>0.5</v>
      </c>
      <c r="G109" s="44">
        <f>JLY!I116</f>
        <v>0</v>
      </c>
      <c r="H109" s="44">
        <f>JLY!K116</f>
        <v>0</v>
      </c>
      <c r="I109" s="45">
        <f>JLY!M116</f>
        <v>0.402875</v>
      </c>
      <c r="J109" s="44">
        <f>JLY!O116</f>
        <v>0</v>
      </c>
      <c r="K109" s="44">
        <f>JLY!Q116</f>
        <v>0</v>
      </c>
      <c r="L109" t="s">
        <v>288</v>
      </c>
      <c r="M109" t="s">
        <v>298</v>
      </c>
    </row>
    <row r="110" spans="1:13" ht="12.75">
      <c r="A110" s="43">
        <v>2011</v>
      </c>
      <c r="B110" s="46" t="s">
        <v>297</v>
      </c>
      <c r="C110" s="43">
        <v>1</v>
      </c>
      <c r="D110" s="47" t="str">
        <f>JLY!A117</f>
        <v>660</v>
      </c>
      <c r="E110" s="44">
        <f>JLY!E117</f>
        <v>55203.52</v>
      </c>
      <c r="F110" s="45">
        <f>JLY!G117</f>
        <v>0.5</v>
      </c>
      <c r="G110" s="44">
        <f>JLY!I117</f>
        <v>27601.76</v>
      </c>
      <c r="H110" s="44">
        <f>JLY!K117</f>
        <v>27601.76</v>
      </c>
      <c r="I110" s="45">
        <f>JLY!M117</f>
        <v>0.47600000000000003</v>
      </c>
      <c r="J110" s="44">
        <f>JLY!O117</f>
        <v>13138.43776</v>
      </c>
      <c r="K110" s="44">
        <f>JLY!Q117</f>
        <v>14463.322239999998</v>
      </c>
      <c r="L110" t="s">
        <v>288</v>
      </c>
      <c r="M110" t="s">
        <v>298</v>
      </c>
    </row>
    <row r="111" spans="1:13" ht="12.75">
      <c r="A111" s="43">
        <v>2011</v>
      </c>
      <c r="B111" s="46" t="s">
        <v>297</v>
      </c>
      <c r="C111" s="43">
        <v>1</v>
      </c>
      <c r="D111" s="47" t="str">
        <f>JLY!A118</f>
        <v>670</v>
      </c>
      <c r="E111" s="44">
        <f>JLY!E118</f>
        <v>7115.92</v>
      </c>
      <c r="F111" s="45">
        <f>JLY!G118</f>
        <v>0.5</v>
      </c>
      <c r="G111" s="44">
        <f>JLY!I118</f>
        <v>3557.96</v>
      </c>
      <c r="H111" s="44">
        <f>JLY!K118</f>
        <v>3557.96</v>
      </c>
      <c r="I111" s="45">
        <f>JLY!M118</f>
        <v>0.333375</v>
      </c>
      <c r="J111" s="44">
        <f>JLY!O118</f>
        <v>1186.1349149999999</v>
      </c>
      <c r="K111" s="44">
        <f>JLY!Q118</f>
        <v>2371.8250850000004</v>
      </c>
      <c r="L111" t="s">
        <v>288</v>
      </c>
      <c r="M111" t="s">
        <v>298</v>
      </c>
    </row>
    <row r="112" spans="1:13" ht="12.75">
      <c r="A112" s="43">
        <v>2011</v>
      </c>
      <c r="B112" s="46" t="s">
        <v>297</v>
      </c>
      <c r="C112" s="43">
        <v>1</v>
      </c>
      <c r="D112" s="47" t="str">
        <f>JLY!A119</f>
        <v>678</v>
      </c>
      <c r="E112" s="44">
        <f>JLY!E119</f>
        <v>12297</v>
      </c>
      <c r="F112" s="45">
        <f>JLY!G119</f>
        <v>0.5</v>
      </c>
      <c r="G112" s="44">
        <f>JLY!I119</f>
        <v>6148.5</v>
      </c>
      <c r="H112" s="44">
        <f>JLY!K119</f>
        <v>6148.5</v>
      </c>
      <c r="I112" s="45">
        <f>JLY!M119</f>
        <v>0.41275</v>
      </c>
      <c r="J112" s="44">
        <f>JLY!O119</f>
        <v>2537.793375</v>
      </c>
      <c r="K112" s="44">
        <f>JLY!Q119</f>
        <v>3610.706625</v>
      </c>
      <c r="L112" t="s">
        <v>288</v>
      </c>
      <c r="M112" t="s">
        <v>298</v>
      </c>
    </row>
    <row r="113" spans="1:13" ht="12.75">
      <c r="A113" s="43">
        <v>2011</v>
      </c>
      <c r="B113" s="46" t="s">
        <v>297</v>
      </c>
      <c r="C113" s="43">
        <v>1</v>
      </c>
      <c r="D113" s="47" t="str">
        <f>JLY!A120</f>
        <v>680</v>
      </c>
      <c r="E113" s="44">
        <f>JLY!E120</f>
        <v>123907.07</v>
      </c>
      <c r="F113" s="45">
        <f>JLY!G120</f>
        <v>0.5</v>
      </c>
      <c r="G113" s="44">
        <f>JLY!I120</f>
        <v>61953.535</v>
      </c>
      <c r="H113" s="44">
        <f>JLY!K120</f>
        <v>61953.535</v>
      </c>
      <c r="I113" s="45">
        <f>JLY!M120</f>
        <v>0.342</v>
      </c>
      <c r="J113" s="44">
        <f>JLY!O120</f>
        <v>21188.10897</v>
      </c>
      <c r="K113" s="44">
        <f>JLY!Q120</f>
        <v>40765.42603</v>
      </c>
      <c r="L113" t="s">
        <v>288</v>
      </c>
      <c r="M113" t="s">
        <v>298</v>
      </c>
    </row>
    <row r="114" spans="1:13" ht="12.75">
      <c r="A114" s="43">
        <v>2011</v>
      </c>
      <c r="B114" s="46" t="s">
        <v>297</v>
      </c>
      <c r="C114" s="43">
        <v>1</v>
      </c>
      <c r="D114" s="47" t="str">
        <f>JLY!A121</f>
        <v>683</v>
      </c>
      <c r="E114" s="44">
        <f>JLY!E121</f>
        <v>-7929.64</v>
      </c>
      <c r="F114" s="45">
        <f>JLY!G121</f>
        <v>0.5</v>
      </c>
      <c r="G114" s="44">
        <f>JLY!I121</f>
        <v>-3964.82</v>
      </c>
      <c r="H114" s="44">
        <f>JLY!K121</f>
        <v>-3964.82</v>
      </c>
      <c r="I114" s="45">
        <f>JLY!M121</f>
        <v>0.521</v>
      </c>
      <c r="J114" s="44">
        <f>JLY!O121</f>
        <v>-2065.67122</v>
      </c>
      <c r="K114" s="44">
        <f>JLY!Q121</f>
        <v>-1899.14878</v>
      </c>
      <c r="L114" t="s">
        <v>288</v>
      </c>
      <c r="M114" t="s">
        <v>298</v>
      </c>
    </row>
    <row r="115" spans="1:13" ht="12.75">
      <c r="A115" s="43">
        <v>2011</v>
      </c>
      <c r="B115" s="46" t="s">
        <v>297</v>
      </c>
      <c r="C115" s="43">
        <v>1</v>
      </c>
      <c r="D115" s="47" t="str">
        <f>JLY!A122</f>
        <v>685</v>
      </c>
      <c r="E115" s="44">
        <f>JLY!E122</f>
        <v>6576.48</v>
      </c>
      <c r="F115" s="45">
        <f>JLY!G122</f>
        <v>0.5</v>
      </c>
      <c r="G115" s="44">
        <f>JLY!I122</f>
        <v>3288.24</v>
      </c>
      <c r="H115" s="44">
        <f>JLY!K122</f>
        <v>3288.24</v>
      </c>
      <c r="I115" s="45">
        <f>JLY!M122</f>
        <v>0.534125</v>
      </c>
      <c r="J115" s="44">
        <f>JLY!O122</f>
        <v>1756.3311899999997</v>
      </c>
      <c r="K115" s="44">
        <f>JLY!Q122</f>
        <v>1531.9088100000001</v>
      </c>
      <c r="L115" t="s">
        <v>288</v>
      </c>
      <c r="M115" t="s">
        <v>298</v>
      </c>
    </row>
    <row r="116" spans="1:13" ht="12.75">
      <c r="A116" s="43">
        <v>2011</v>
      </c>
      <c r="B116" s="46" t="s">
        <v>297</v>
      </c>
      <c r="C116" s="43">
        <v>1</v>
      </c>
      <c r="D116" s="47" t="str">
        <f>JLY!A123</f>
        <v>690</v>
      </c>
      <c r="E116" s="44">
        <f>JLY!E123</f>
        <v>0</v>
      </c>
      <c r="F116" s="45">
        <f>JLY!G123</f>
        <v>0.5</v>
      </c>
      <c r="G116" s="44">
        <f>JLY!I123</f>
        <v>0</v>
      </c>
      <c r="H116" s="44">
        <f>JLY!K123</f>
        <v>0</v>
      </c>
      <c r="I116" s="45">
        <f>JLY!M123</f>
        <v>0.415125</v>
      </c>
      <c r="J116" s="44">
        <f>JLY!O123</f>
        <v>0</v>
      </c>
      <c r="K116" s="44">
        <f>JLY!Q123</f>
        <v>0</v>
      </c>
      <c r="L116" t="s">
        <v>288</v>
      </c>
      <c r="M116" t="s">
        <v>298</v>
      </c>
    </row>
    <row r="117" spans="1:13" ht="12.75">
      <c r="A117" s="43">
        <v>2011</v>
      </c>
      <c r="B117" s="46" t="s">
        <v>297</v>
      </c>
      <c r="C117" s="43">
        <v>1</v>
      </c>
      <c r="D117" s="47" t="str">
        <f>JLY!A124</f>
        <v>700</v>
      </c>
      <c r="E117" s="44">
        <f>JLY!E124</f>
        <v>38208.42</v>
      </c>
      <c r="F117" s="45">
        <f>JLY!G124</f>
        <v>0.5</v>
      </c>
      <c r="G117" s="44">
        <f>JLY!I124</f>
        <v>19104.21</v>
      </c>
      <c r="H117" s="44">
        <f>JLY!K124</f>
        <v>19104.21</v>
      </c>
      <c r="I117" s="45">
        <f>JLY!M124</f>
        <v>0.34662499999999996</v>
      </c>
      <c r="J117" s="44">
        <f>JLY!O124</f>
        <v>6621.996791249999</v>
      </c>
      <c r="K117" s="44">
        <f>JLY!Q124</f>
        <v>12482.21320875</v>
      </c>
      <c r="L117" t="s">
        <v>288</v>
      </c>
      <c r="M117" t="s">
        <v>298</v>
      </c>
    </row>
    <row r="118" spans="1:13" ht="12.75">
      <c r="A118" s="43">
        <v>2011</v>
      </c>
      <c r="B118" s="46" t="s">
        <v>297</v>
      </c>
      <c r="C118" s="43">
        <v>1</v>
      </c>
      <c r="D118" s="47" t="str">
        <f>JLY!A125</f>
        <v>710</v>
      </c>
      <c r="E118" s="44">
        <f>JLY!E125</f>
        <v>183376.92</v>
      </c>
      <c r="F118" s="45">
        <f>JLY!G125</f>
        <v>0.5</v>
      </c>
      <c r="G118" s="44">
        <f>JLY!I125</f>
        <v>91688.46</v>
      </c>
      <c r="H118" s="44">
        <f>JLY!K125</f>
        <v>91688.46</v>
      </c>
      <c r="I118" s="45">
        <f>JLY!M125</f>
        <v>0.306875</v>
      </c>
      <c r="J118" s="44">
        <f>JLY!O125</f>
        <v>28136.8961625</v>
      </c>
      <c r="K118" s="44">
        <f>JLY!Q125</f>
        <v>63551.563837500005</v>
      </c>
      <c r="L118" t="s">
        <v>288</v>
      </c>
      <c r="M118" t="s">
        <v>298</v>
      </c>
    </row>
    <row r="119" spans="1:13" ht="12.75">
      <c r="A119" s="43">
        <v>2011</v>
      </c>
      <c r="B119" s="46" t="s">
        <v>297</v>
      </c>
      <c r="C119" s="43">
        <v>1</v>
      </c>
      <c r="D119" s="47" t="str">
        <f>JLY!A126</f>
        <v>720</v>
      </c>
      <c r="E119" s="44">
        <f>JLY!E126</f>
        <v>0</v>
      </c>
      <c r="F119" s="45">
        <f>JLY!G126</f>
        <v>0.5</v>
      </c>
      <c r="G119" s="44">
        <f>JLY!I126</f>
        <v>0</v>
      </c>
      <c r="H119" s="44">
        <f>JLY!K126</f>
        <v>0</v>
      </c>
      <c r="I119" s="45">
        <f>JLY!M126</f>
        <v>0.40675000000000006</v>
      </c>
      <c r="J119" s="44">
        <f>JLY!O126</f>
        <v>0</v>
      </c>
      <c r="K119" s="44">
        <f>JLY!Q126</f>
        <v>0</v>
      </c>
      <c r="L119" t="s">
        <v>288</v>
      </c>
      <c r="M119" t="s">
        <v>298</v>
      </c>
    </row>
    <row r="120" spans="1:13" ht="12.75">
      <c r="A120" s="43">
        <v>2011</v>
      </c>
      <c r="B120" s="46" t="s">
        <v>297</v>
      </c>
      <c r="C120" s="43">
        <v>1</v>
      </c>
      <c r="D120" s="47" t="str">
        <f>JLY!A127</f>
        <v>730</v>
      </c>
      <c r="E120" s="44">
        <f>JLY!E127</f>
        <v>115936.2</v>
      </c>
      <c r="F120" s="45">
        <f>JLY!G127</f>
        <v>0.5</v>
      </c>
      <c r="G120" s="44">
        <f>JLY!I127</f>
        <v>57968.1</v>
      </c>
      <c r="H120" s="44">
        <f>JLY!K127</f>
        <v>57968.1</v>
      </c>
      <c r="I120" s="45">
        <f>JLY!M127</f>
        <v>0.44187499999999996</v>
      </c>
      <c r="J120" s="44">
        <f>JLY!O127</f>
        <v>25614.654187499997</v>
      </c>
      <c r="K120" s="44">
        <f>JLY!Q127</f>
        <v>32353.445812500002</v>
      </c>
      <c r="L120" t="s">
        <v>288</v>
      </c>
      <c r="M120" t="s">
        <v>298</v>
      </c>
    </row>
    <row r="121" spans="1:13" ht="12.75">
      <c r="A121" s="43">
        <v>2011</v>
      </c>
      <c r="B121" s="46" t="s">
        <v>297</v>
      </c>
      <c r="C121" s="43">
        <v>1</v>
      </c>
      <c r="D121" s="47" t="str">
        <f>JLY!A128</f>
        <v>735</v>
      </c>
      <c r="E121" s="44">
        <f>JLY!E128</f>
        <v>0</v>
      </c>
      <c r="F121" s="45">
        <f>JLY!G128</f>
        <v>0.5</v>
      </c>
      <c r="G121" s="44">
        <f>JLY!I128</f>
        <v>0</v>
      </c>
      <c r="H121" s="44">
        <f>JLY!K128</f>
        <v>0</v>
      </c>
      <c r="I121" s="45">
        <f>JLY!M128</f>
        <v>0.348375</v>
      </c>
      <c r="J121" s="44">
        <f>JLY!O128</f>
        <v>0</v>
      </c>
      <c r="K121" s="44">
        <f>JLY!Q128</f>
        <v>0</v>
      </c>
      <c r="L121" t="s">
        <v>288</v>
      </c>
      <c r="M121" t="s">
        <v>298</v>
      </c>
    </row>
    <row r="122" spans="1:13" ht="12.75">
      <c r="A122" s="43">
        <v>2011</v>
      </c>
      <c r="B122" s="46" t="s">
        <v>297</v>
      </c>
      <c r="C122" s="43">
        <v>1</v>
      </c>
      <c r="D122" s="47" t="str">
        <f>JLY!A129</f>
        <v>740</v>
      </c>
      <c r="E122" s="44">
        <f>JLY!E129</f>
        <v>32351.1</v>
      </c>
      <c r="F122" s="45">
        <f>JLY!G129</f>
        <v>0.5</v>
      </c>
      <c r="G122" s="44">
        <f>JLY!I129</f>
        <v>16175.55</v>
      </c>
      <c r="H122" s="44">
        <f>JLY!K129</f>
        <v>16175.55</v>
      </c>
      <c r="I122" s="45">
        <f>JLY!M129</f>
        <v>0.325625</v>
      </c>
      <c r="J122" s="44">
        <f>JLY!O129</f>
        <v>5267.16346875</v>
      </c>
      <c r="K122" s="44">
        <f>JLY!Q129</f>
        <v>10908.386531249998</v>
      </c>
      <c r="L122" t="s">
        <v>288</v>
      </c>
      <c r="M122" t="s">
        <v>298</v>
      </c>
    </row>
    <row r="123" spans="1:13" ht="12.75">
      <c r="A123" s="43">
        <v>2011</v>
      </c>
      <c r="B123" s="46" t="s">
        <v>297</v>
      </c>
      <c r="C123" s="43">
        <v>1</v>
      </c>
      <c r="D123" s="47" t="str">
        <f>JLY!A130</f>
        <v>750</v>
      </c>
      <c r="E123" s="44">
        <f>JLY!E130</f>
        <v>11805</v>
      </c>
      <c r="F123" s="45">
        <f>JLY!G130</f>
        <v>0.5</v>
      </c>
      <c r="G123" s="44">
        <f>JLY!I130</f>
        <v>5902.5</v>
      </c>
      <c r="H123" s="44">
        <f>JLY!K130</f>
        <v>5902.5</v>
      </c>
      <c r="I123" s="45">
        <f>JLY!M130</f>
        <v>0.25437499999999996</v>
      </c>
      <c r="J123" s="44">
        <f>JLY!O130</f>
        <v>1501.4484374999997</v>
      </c>
      <c r="K123" s="44">
        <f>JLY!Q130</f>
        <v>4401.051562500001</v>
      </c>
      <c r="L123" t="s">
        <v>288</v>
      </c>
      <c r="M123" t="s">
        <v>298</v>
      </c>
    </row>
    <row r="124" spans="1:13" ht="12.75">
      <c r="A124" s="43">
        <v>2011</v>
      </c>
      <c r="B124" s="46" t="s">
        <v>297</v>
      </c>
      <c r="C124" s="43">
        <v>1</v>
      </c>
      <c r="D124" s="47" t="str">
        <f>JLY!A131</f>
        <v>760</v>
      </c>
      <c r="E124" s="44">
        <f>JLY!E131</f>
        <v>275009.38</v>
      </c>
      <c r="F124" s="45">
        <f>JLY!G131</f>
        <v>0.5</v>
      </c>
      <c r="G124" s="44">
        <f>JLY!I131</f>
        <v>137504.69</v>
      </c>
      <c r="H124" s="44">
        <f>JLY!K131</f>
        <v>137504.69</v>
      </c>
      <c r="I124" s="45">
        <f>JLY!M131</f>
        <v>0.461375</v>
      </c>
      <c r="J124" s="44">
        <f>JLY!O131</f>
        <v>63441.226348749995</v>
      </c>
      <c r="K124" s="44">
        <f>JLY!Q131</f>
        <v>74063.46365125</v>
      </c>
      <c r="L124" t="s">
        <v>288</v>
      </c>
      <c r="M124" t="s">
        <v>298</v>
      </c>
    </row>
    <row r="125" spans="1:13" ht="12.75">
      <c r="A125" s="43">
        <v>2011</v>
      </c>
      <c r="B125" s="46" t="s">
        <v>297</v>
      </c>
      <c r="C125" s="43">
        <v>1</v>
      </c>
      <c r="D125" s="47" t="str">
        <f>JLY!A132</f>
        <v>770</v>
      </c>
      <c r="E125" s="44">
        <f>JLY!E132</f>
        <v>140539.7</v>
      </c>
      <c r="F125" s="45">
        <f>JLY!G132</f>
        <v>0.5</v>
      </c>
      <c r="G125" s="44">
        <f>JLY!I132</f>
        <v>70269.85</v>
      </c>
      <c r="H125" s="44">
        <f>JLY!K132</f>
        <v>70269.85</v>
      </c>
      <c r="I125" s="45">
        <f>JLY!M132</f>
        <v>0.38399999999999995</v>
      </c>
      <c r="J125" s="44">
        <f>JLY!O132</f>
        <v>26983.6224</v>
      </c>
      <c r="K125" s="44">
        <f>JLY!Q132</f>
        <v>43286.227600000006</v>
      </c>
      <c r="L125" t="s">
        <v>288</v>
      </c>
      <c r="M125" t="s">
        <v>298</v>
      </c>
    </row>
    <row r="126" spans="1:13" ht="12.75">
      <c r="A126" s="43">
        <v>2011</v>
      </c>
      <c r="B126" s="46" t="s">
        <v>297</v>
      </c>
      <c r="C126" s="43">
        <v>1</v>
      </c>
      <c r="D126" s="47" t="str">
        <f>JLY!A133</f>
        <v>775</v>
      </c>
      <c r="E126" s="44">
        <f>JLY!E133</f>
        <v>787.5999999999999</v>
      </c>
      <c r="F126" s="45">
        <f>JLY!G133</f>
        <v>0.5</v>
      </c>
      <c r="G126" s="44">
        <f>JLY!I133</f>
        <v>393.79999999999995</v>
      </c>
      <c r="H126" s="44">
        <f>JLY!K133</f>
        <v>393.79999999999995</v>
      </c>
      <c r="I126" s="45">
        <f>JLY!M133</f>
        <v>0.439125</v>
      </c>
      <c r="J126" s="44">
        <f>JLY!O133</f>
        <v>172.92742499999997</v>
      </c>
      <c r="K126" s="44">
        <f>JLY!Q133</f>
        <v>220.87257499999998</v>
      </c>
      <c r="L126" t="s">
        <v>288</v>
      </c>
      <c r="M126" t="s">
        <v>298</v>
      </c>
    </row>
    <row r="127" spans="1:13" ht="12.75">
      <c r="A127" s="43">
        <v>2011</v>
      </c>
      <c r="B127" s="46" t="s">
        <v>297</v>
      </c>
      <c r="C127" s="43">
        <v>1</v>
      </c>
      <c r="D127" s="47" t="str">
        <f>JLY!A134</f>
        <v>790</v>
      </c>
      <c r="E127" s="44">
        <f>JLY!E134</f>
        <v>44818.02</v>
      </c>
      <c r="F127" s="45">
        <f>JLY!G134</f>
        <v>0.5</v>
      </c>
      <c r="G127" s="44">
        <f>JLY!I134</f>
        <v>22409.01</v>
      </c>
      <c r="H127" s="44">
        <f>JLY!K134</f>
        <v>22409.01</v>
      </c>
      <c r="I127" s="45">
        <f>JLY!M134</f>
        <v>0.337375</v>
      </c>
      <c r="J127" s="44">
        <f>JLY!O134</f>
        <v>7560.239748749999</v>
      </c>
      <c r="K127" s="44">
        <f>JLY!Q134</f>
        <v>14848.77025125</v>
      </c>
      <c r="L127" t="s">
        <v>288</v>
      </c>
      <c r="M127" t="s">
        <v>298</v>
      </c>
    </row>
    <row r="128" spans="1:13" ht="12.75">
      <c r="A128" s="43">
        <v>2011</v>
      </c>
      <c r="B128" s="46" t="s">
        <v>297</v>
      </c>
      <c r="C128" s="43">
        <v>1</v>
      </c>
      <c r="D128" s="47" t="str">
        <f>JLY!A135</f>
        <v>800</v>
      </c>
      <c r="E128" s="44">
        <f>JLY!E135</f>
        <v>38182.2</v>
      </c>
      <c r="F128" s="45">
        <f>JLY!G135</f>
        <v>0.5</v>
      </c>
      <c r="G128" s="44">
        <f>JLY!I135</f>
        <v>19091.1</v>
      </c>
      <c r="H128" s="44">
        <f>JLY!K135</f>
        <v>19091.1</v>
      </c>
      <c r="I128" s="45">
        <f>JLY!M135</f>
        <v>0.304</v>
      </c>
      <c r="J128" s="44">
        <f>JLY!O135</f>
        <v>5803.694399999999</v>
      </c>
      <c r="K128" s="44">
        <f>JLY!Q135</f>
        <v>13287.405599999998</v>
      </c>
      <c r="L128" t="s">
        <v>288</v>
      </c>
      <c r="M128" t="s">
        <v>298</v>
      </c>
    </row>
    <row r="129" spans="1:13" ht="12.75">
      <c r="A129" s="43">
        <v>2011</v>
      </c>
      <c r="B129" s="46" t="s">
        <v>297</v>
      </c>
      <c r="C129" s="43">
        <v>1</v>
      </c>
      <c r="D129" s="47" t="str">
        <f>JLY!A136</f>
        <v>810</v>
      </c>
      <c r="E129" s="44">
        <f>JLY!E136</f>
        <v>362314.14</v>
      </c>
      <c r="F129" s="45">
        <f>JLY!G136</f>
        <v>0.5</v>
      </c>
      <c r="G129" s="44">
        <f>JLY!I136</f>
        <v>181157.07</v>
      </c>
      <c r="H129" s="44">
        <f>JLY!K136</f>
        <v>181157.07</v>
      </c>
      <c r="I129" s="45">
        <f>JLY!M136</f>
        <v>0.446125</v>
      </c>
      <c r="J129" s="44">
        <f>JLY!O136</f>
        <v>80818.69785375</v>
      </c>
      <c r="K129" s="44">
        <f>JLY!Q136</f>
        <v>100338.37214625001</v>
      </c>
      <c r="L129" t="s">
        <v>288</v>
      </c>
      <c r="M129" t="s">
        <v>298</v>
      </c>
    </row>
    <row r="130" spans="1:13" ht="12.75">
      <c r="A130" s="43">
        <v>2011</v>
      </c>
      <c r="B130" s="46" t="s">
        <v>297</v>
      </c>
      <c r="C130" s="43">
        <v>1</v>
      </c>
      <c r="D130" s="47" t="str">
        <f>JLY!A137</f>
        <v>820</v>
      </c>
      <c r="E130" s="44">
        <f>JLY!E137</f>
        <v>653</v>
      </c>
      <c r="F130" s="45">
        <f>JLY!G137</f>
        <v>0.5</v>
      </c>
      <c r="G130" s="44">
        <f>JLY!I137</f>
        <v>326.5</v>
      </c>
      <c r="H130" s="44">
        <f>JLY!K137</f>
        <v>326.5</v>
      </c>
      <c r="I130" s="45">
        <f>JLY!M137</f>
        <v>0.480375</v>
      </c>
      <c r="J130" s="44">
        <f>JLY!O137</f>
        <v>156.8424375</v>
      </c>
      <c r="K130" s="44">
        <f>JLY!Q137</f>
        <v>169.6575625</v>
      </c>
      <c r="L130" t="s">
        <v>288</v>
      </c>
      <c r="M130" t="s">
        <v>298</v>
      </c>
    </row>
    <row r="131" spans="1:13" ht="12.75">
      <c r="A131" s="43">
        <v>2011</v>
      </c>
      <c r="B131" s="46" t="s">
        <v>297</v>
      </c>
      <c r="C131" s="43">
        <v>1</v>
      </c>
      <c r="D131" s="47" t="str">
        <f>JLY!A138</f>
        <v>830</v>
      </c>
      <c r="E131" s="44">
        <f>JLY!E138</f>
        <v>4847.85</v>
      </c>
      <c r="F131" s="45">
        <f>JLY!G138</f>
        <v>0.5</v>
      </c>
      <c r="G131" s="44">
        <f>JLY!I138</f>
        <v>2423.925</v>
      </c>
      <c r="H131" s="44">
        <f>JLY!K138</f>
        <v>2423.925</v>
      </c>
      <c r="I131" s="45">
        <f>JLY!M138</f>
        <v>0.569125</v>
      </c>
      <c r="J131" s="44">
        <f>JLY!O138</f>
        <v>1379.516315625</v>
      </c>
      <c r="K131" s="44">
        <f>JLY!Q138</f>
        <v>1044.4086843750001</v>
      </c>
      <c r="L131" t="s">
        <v>288</v>
      </c>
      <c r="M131" t="s">
        <v>298</v>
      </c>
    </row>
    <row r="132" spans="1:13" ht="12.75">
      <c r="A132" s="43">
        <v>2011</v>
      </c>
      <c r="B132" s="46" t="s">
        <v>297</v>
      </c>
      <c r="C132" s="43">
        <v>1</v>
      </c>
      <c r="D132" s="47" t="str">
        <f>JLY!A139</f>
        <v>840</v>
      </c>
      <c r="E132" s="44">
        <f>JLY!E139</f>
        <v>3397.2</v>
      </c>
      <c r="F132" s="45">
        <f>JLY!G139</f>
        <v>0.5</v>
      </c>
      <c r="G132" s="44">
        <f>JLY!I139</f>
        <v>1698.6</v>
      </c>
      <c r="H132" s="44">
        <f>JLY!K139</f>
        <v>1698.6</v>
      </c>
      <c r="I132" s="45">
        <f>JLY!M139</f>
        <v>0.573375</v>
      </c>
      <c r="J132" s="44">
        <f>JLY!O139</f>
        <v>973.934775</v>
      </c>
      <c r="K132" s="44">
        <f>JLY!Q139</f>
        <v>724.665225</v>
      </c>
      <c r="L132" t="s">
        <v>288</v>
      </c>
      <c r="M132" t="s">
        <v>298</v>
      </c>
    </row>
    <row r="133" spans="1:13" ht="12.75">
      <c r="A133" s="43">
        <v>2011</v>
      </c>
      <c r="B133" s="46" t="s">
        <v>299</v>
      </c>
      <c r="C133" s="43">
        <v>2</v>
      </c>
      <c r="D133" s="48" t="str">
        <f>AUG!A9</f>
        <v>001</v>
      </c>
      <c r="E133" s="50">
        <f>AUG!E9</f>
        <v>10815.59</v>
      </c>
      <c r="F133" s="45">
        <f>AUG!G9</f>
        <v>0.5</v>
      </c>
      <c r="G133" s="50">
        <f>AUG!I9</f>
        <v>5407.795</v>
      </c>
      <c r="H133" s="50">
        <f>AUG!K9</f>
        <v>5407.795</v>
      </c>
      <c r="I133" s="45">
        <f>AUG!M9</f>
        <v>0.2915</v>
      </c>
      <c r="J133" s="50">
        <f>AUG!O9</f>
        <v>1576.3722424999999</v>
      </c>
      <c r="K133" s="50">
        <f>AUG!Q9</f>
        <v>3831.4227575000004</v>
      </c>
      <c r="L133" s="49" t="s">
        <v>288</v>
      </c>
      <c r="M133" s="49" t="s">
        <v>298</v>
      </c>
    </row>
    <row r="134" spans="1:13" ht="12.75">
      <c r="A134" s="43">
        <v>2011</v>
      </c>
      <c r="B134" s="46" t="s">
        <v>299</v>
      </c>
      <c r="C134" s="43">
        <v>2</v>
      </c>
      <c r="D134" s="48" t="str">
        <f>AUG!A10</f>
        <v>003</v>
      </c>
      <c r="E134" s="50">
        <f>AUG!E10</f>
        <v>61288.7</v>
      </c>
      <c r="F134" s="45">
        <f>AUG!G10</f>
        <v>0.5</v>
      </c>
      <c r="G134" s="50">
        <f>AUG!I10</f>
        <v>30644.35</v>
      </c>
      <c r="H134" s="50">
        <f>AUG!K10</f>
        <v>30644.35</v>
      </c>
      <c r="I134" s="45">
        <f>AUG!M10</f>
        <v>0.55925</v>
      </c>
      <c r="J134" s="50">
        <f>AUG!O10</f>
        <v>17137.8527375</v>
      </c>
      <c r="K134" s="50">
        <f>AUG!Q10</f>
        <v>13506.497262499997</v>
      </c>
      <c r="L134" s="49" t="s">
        <v>288</v>
      </c>
      <c r="M134" s="49" t="s">
        <v>298</v>
      </c>
    </row>
    <row r="135" spans="1:13" ht="12.75">
      <c r="A135" s="43">
        <v>2011</v>
      </c>
      <c r="B135" s="46" t="s">
        <v>299</v>
      </c>
      <c r="C135" s="43">
        <v>2</v>
      </c>
      <c r="D135" s="48" t="str">
        <f>AUG!A11</f>
        <v>005</v>
      </c>
      <c r="E135" s="50">
        <f>AUG!E11</f>
        <v>12198.5</v>
      </c>
      <c r="F135" s="45">
        <f>AUG!G11</f>
        <v>0.5</v>
      </c>
      <c r="G135" s="50">
        <f>AUG!I11</f>
        <v>6099.25</v>
      </c>
      <c r="H135" s="50">
        <f>AUG!K11</f>
        <v>6099.25</v>
      </c>
      <c r="I135" s="45">
        <f>AUG!M11</f>
        <v>0.2405</v>
      </c>
      <c r="J135" s="50">
        <f>AUG!O11</f>
        <v>1466.869625</v>
      </c>
      <c r="K135" s="50">
        <f>AUG!Q11</f>
        <v>4632.380375</v>
      </c>
      <c r="L135" s="49" t="s">
        <v>288</v>
      </c>
      <c r="M135" s="49" t="s">
        <v>298</v>
      </c>
    </row>
    <row r="136" spans="1:13" ht="12.75">
      <c r="A136" s="43">
        <v>2011</v>
      </c>
      <c r="B136" s="46" t="s">
        <v>299</v>
      </c>
      <c r="C136" s="43">
        <v>2</v>
      </c>
      <c r="D136" s="48" t="str">
        <f>AUG!A12</f>
        <v>007</v>
      </c>
      <c r="E136" s="50">
        <f>AUG!E12</f>
        <v>28928.52</v>
      </c>
      <c r="F136" s="45">
        <f>AUG!G12</f>
        <v>0.5</v>
      </c>
      <c r="G136" s="50">
        <f>AUG!I12</f>
        <v>14464.26</v>
      </c>
      <c r="H136" s="50">
        <f>AUG!K12</f>
        <v>14464.26</v>
      </c>
      <c r="I136" s="45">
        <f>AUG!M12</f>
        <v>0.4085</v>
      </c>
      <c r="J136" s="50">
        <f>AUG!O12</f>
        <v>5908.65021</v>
      </c>
      <c r="K136" s="50">
        <f>AUG!Q12</f>
        <v>8555.60979</v>
      </c>
      <c r="L136" s="49" t="s">
        <v>288</v>
      </c>
      <c r="M136" s="49" t="s">
        <v>298</v>
      </c>
    </row>
    <row r="137" spans="1:13" ht="12.75">
      <c r="A137" s="43">
        <v>2011</v>
      </c>
      <c r="B137" s="46" t="s">
        <v>299</v>
      </c>
      <c r="C137" s="43">
        <v>2</v>
      </c>
      <c r="D137" s="48" t="str">
        <f>AUG!A13</f>
        <v>009</v>
      </c>
      <c r="E137" s="50">
        <f>AUG!E13</f>
        <v>16931.64</v>
      </c>
      <c r="F137" s="45">
        <f>AUG!G13</f>
        <v>0.5</v>
      </c>
      <c r="G137" s="50">
        <f>AUG!I13</f>
        <v>8465.82</v>
      </c>
      <c r="H137" s="50">
        <f>AUG!K13</f>
        <v>8465.82</v>
      </c>
      <c r="I137" s="45">
        <f>AUG!M13</f>
        <v>0.34025</v>
      </c>
      <c r="J137" s="50">
        <f>AUG!O13</f>
        <v>2880.495255</v>
      </c>
      <c r="K137" s="50">
        <f>AUG!Q13</f>
        <v>5585.324745</v>
      </c>
      <c r="L137" s="49" t="s">
        <v>288</v>
      </c>
      <c r="M137" s="49" t="s">
        <v>298</v>
      </c>
    </row>
    <row r="138" spans="1:13" ht="12.75">
      <c r="A138" s="43">
        <v>2011</v>
      </c>
      <c r="B138" s="46" t="s">
        <v>299</v>
      </c>
      <c r="C138" s="43">
        <v>2</v>
      </c>
      <c r="D138" s="48" t="str">
        <f>AUG!A14</f>
        <v>011</v>
      </c>
      <c r="E138" s="50">
        <f>AUG!E14</f>
        <v>0</v>
      </c>
      <c r="F138" s="45">
        <f>AUG!G14</f>
        <v>0.5</v>
      </c>
      <c r="G138" s="50">
        <f>AUG!I14</f>
        <v>0</v>
      </c>
      <c r="H138" s="50">
        <f>AUG!K14</f>
        <v>0</v>
      </c>
      <c r="I138" s="45">
        <f>AUG!M14</f>
        <v>0.32987500000000003</v>
      </c>
      <c r="J138" s="50">
        <f>AUG!O14</f>
        <v>0</v>
      </c>
      <c r="K138" s="50">
        <f>AUG!Q14</f>
        <v>0</v>
      </c>
      <c r="L138" s="49" t="s">
        <v>288</v>
      </c>
      <c r="M138" s="49" t="s">
        <v>298</v>
      </c>
    </row>
    <row r="139" spans="1:13" ht="12.75">
      <c r="A139" s="43">
        <v>2011</v>
      </c>
      <c r="B139" s="46" t="s">
        <v>299</v>
      </c>
      <c r="C139" s="43">
        <v>2</v>
      </c>
      <c r="D139" s="48" t="str">
        <f>AUG!A15</f>
        <v>013</v>
      </c>
      <c r="E139" s="50">
        <f>AUG!E15</f>
        <v>112820.57</v>
      </c>
      <c r="F139" s="45">
        <f>AUG!G15</f>
        <v>0.5</v>
      </c>
      <c r="G139" s="50">
        <f>AUG!I15</f>
        <v>56410.285</v>
      </c>
      <c r="H139" s="50">
        <f>AUG!K15</f>
        <v>56410.285</v>
      </c>
      <c r="I139" s="45">
        <f>AUG!M15</f>
        <v>0.57525</v>
      </c>
      <c r="J139" s="50">
        <f>AUG!O15</f>
        <v>32450.016446250003</v>
      </c>
      <c r="K139" s="50">
        <f>AUG!Q15</f>
        <v>23960.26855375</v>
      </c>
      <c r="L139" s="49" t="s">
        <v>288</v>
      </c>
      <c r="M139" s="49" t="s">
        <v>298</v>
      </c>
    </row>
    <row r="140" spans="1:13" ht="12.75">
      <c r="A140" s="43">
        <v>2011</v>
      </c>
      <c r="B140" s="46" t="s">
        <v>299</v>
      </c>
      <c r="C140" s="43">
        <v>2</v>
      </c>
      <c r="D140" s="48" t="str">
        <f>AUG!A16</f>
        <v>015</v>
      </c>
      <c r="E140" s="50">
        <f>AUG!E16</f>
        <v>40382.32</v>
      </c>
      <c r="F140" s="45">
        <f>AUG!G16</f>
        <v>0.5</v>
      </c>
      <c r="G140" s="50">
        <f>AUG!I16</f>
        <v>20191.16</v>
      </c>
      <c r="H140" s="50">
        <f>AUG!K16</f>
        <v>20191.16</v>
      </c>
      <c r="I140" s="45">
        <f>AUG!M16</f>
        <v>0.41275</v>
      </c>
      <c r="J140" s="50">
        <f>AUG!O16</f>
        <v>8333.90129</v>
      </c>
      <c r="K140" s="50">
        <f>AUG!Q16</f>
        <v>11857.25871</v>
      </c>
      <c r="L140" s="49" t="s">
        <v>288</v>
      </c>
      <c r="M140" s="49" t="s">
        <v>298</v>
      </c>
    </row>
    <row r="141" spans="1:13" ht="12.75">
      <c r="A141" s="43">
        <v>2011</v>
      </c>
      <c r="B141" s="46" t="s">
        <v>299</v>
      </c>
      <c r="C141" s="43">
        <v>2</v>
      </c>
      <c r="D141" s="48" t="str">
        <f>AUG!A17</f>
        <v>017</v>
      </c>
      <c r="E141" s="50">
        <f>AUG!E17</f>
        <v>12198.5</v>
      </c>
      <c r="F141" s="45">
        <f>AUG!G17</f>
        <v>0.5</v>
      </c>
      <c r="G141" s="50">
        <f>AUG!I17</f>
        <v>6099.25</v>
      </c>
      <c r="H141" s="50">
        <f>AUG!K17</f>
        <v>6099.25</v>
      </c>
      <c r="I141" s="45">
        <f>AUG!M17</f>
        <v>0.5347500000000001</v>
      </c>
      <c r="J141" s="50">
        <f>AUG!O17</f>
        <v>3261.5739375000003</v>
      </c>
      <c r="K141" s="50">
        <f>AUG!Q17</f>
        <v>2837.6760624999997</v>
      </c>
      <c r="L141" s="49" t="s">
        <v>288</v>
      </c>
      <c r="M141" s="49" t="s">
        <v>298</v>
      </c>
    </row>
    <row r="142" spans="1:13" ht="12.75">
      <c r="A142" s="43">
        <v>2011</v>
      </c>
      <c r="B142" s="46" t="s">
        <v>299</v>
      </c>
      <c r="C142" s="43">
        <v>2</v>
      </c>
      <c r="D142" s="48" t="str">
        <f>AUG!A18</f>
        <v>019</v>
      </c>
      <c r="E142" s="50">
        <f>AUG!E18</f>
        <v>6958.25</v>
      </c>
      <c r="F142" s="45">
        <f>AUG!G18</f>
        <v>0.5</v>
      </c>
      <c r="G142" s="50">
        <f>AUG!I18</f>
        <v>3479.125</v>
      </c>
      <c r="H142" s="50">
        <f>AUG!K18</f>
        <v>3479.125</v>
      </c>
      <c r="I142" s="45">
        <f>AUG!M18</f>
        <v>0.42000000000000004</v>
      </c>
      <c r="J142" s="50">
        <f>AUG!O18</f>
        <v>1461.2325</v>
      </c>
      <c r="K142" s="50">
        <f>AUG!Q18</f>
        <v>2017.8925</v>
      </c>
      <c r="L142" s="49" t="s">
        <v>288</v>
      </c>
      <c r="M142" s="49" t="s">
        <v>298</v>
      </c>
    </row>
    <row r="143" spans="1:13" ht="12.75">
      <c r="A143" s="43">
        <v>2011</v>
      </c>
      <c r="B143" s="46" t="s">
        <v>299</v>
      </c>
      <c r="C143" s="43">
        <v>2</v>
      </c>
      <c r="D143" s="48" t="str">
        <f>AUG!A19</f>
        <v>021</v>
      </c>
      <c r="E143" s="50">
        <f>AUG!E19</f>
        <v>0</v>
      </c>
      <c r="F143" s="45">
        <f>AUG!G19</f>
        <v>0.5</v>
      </c>
      <c r="G143" s="50">
        <f>AUG!I19</f>
        <v>0</v>
      </c>
      <c r="H143" s="50">
        <f>AUG!K19</f>
        <v>0</v>
      </c>
      <c r="I143" s="45">
        <f>AUG!M19</f>
        <v>0.263625</v>
      </c>
      <c r="J143" s="50">
        <f>AUG!O19</f>
        <v>0</v>
      </c>
      <c r="K143" s="50">
        <f>AUG!Q19</f>
        <v>0</v>
      </c>
      <c r="L143" s="49" t="s">
        <v>288</v>
      </c>
      <c r="M143" s="49" t="s">
        <v>298</v>
      </c>
    </row>
    <row r="144" spans="1:13" ht="12.75">
      <c r="A144" s="43">
        <v>2011</v>
      </c>
      <c r="B144" s="46" t="s">
        <v>299</v>
      </c>
      <c r="C144" s="43">
        <v>2</v>
      </c>
      <c r="D144" s="48" t="str">
        <f>AUG!A20</f>
        <v>023</v>
      </c>
      <c r="E144" s="50">
        <f>AUG!E20</f>
        <v>16731.32</v>
      </c>
      <c r="F144" s="45">
        <f>AUG!G20</f>
        <v>0.5</v>
      </c>
      <c r="G144" s="50">
        <f>AUG!I20</f>
        <v>8365.66</v>
      </c>
      <c r="H144" s="50">
        <f>AUG!K20</f>
        <v>8365.66</v>
      </c>
      <c r="I144" s="45">
        <f>AUG!M20</f>
        <v>0.45025000000000004</v>
      </c>
      <c r="J144" s="50">
        <f>AUG!O20</f>
        <v>3766.6384150000004</v>
      </c>
      <c r="K144" s="50">
        <f>AUG!Q20</f>
        <v>4599.0215849999995</v>
      </c>
      <c r="L144" s="49" t="s">
        <v>288</v>
      </c>
      <c r="M144" s="49" t="s">
        <v>298</v>
      </c>
    </row>
    <row r="145" spans="1:13" ht="12.75">
      <c r="A145" s="43">
        <v>2011</v>
      </c>
      <c r="B145" s="46" t="s">
        <v>299</v>
      </c>
      <c r="C145" s="43">
        <v>2</v>
      </c>
      <c r="D145" s="48" t="str">
        <f>AUG!A21</f>
        <v>025</v>
      </c>
      <c r="E145" s="50">
        <f>AUG!E21</f>
        <v>0</v>
      </c>
      <c r="F145" s="45">
        <f>AUG!G21</f>
        <v>0.5</v>
      </c>
      <c r="G145" s="50">
        <f>AUG!I21</f>
        <v>0</v>
      </c>
      <c r="H145" s="50">
        <f>AUG!K21</f>
        <v>0</v>
      </c>
      <c r="I145" s="45">
        <f>AUG!M21</f>
        <v>0.304875</v>
      </c>
      <c r="J145" s="50">
        <f>AUG!O21</f>
        <v>0</v>
      </c>
      <c r="K145" s="50">
        <f>AUG!Q21</f>
        <v>0</v>
      </c>
      <c r="L145" s="49" t="s">
        <v>288</v>
      </c>
      <c r="M145" s="49" t="s">
        <v>298</v>
      </c>
    </row>
    <row r="146" spans="1:13" ht="12.75">
      <c r="A146" s="43">
        <v>2011</v>
      </c>
      <c r="B146" s="46" t="s">
        <v>299</v>
      </c>
      <c r="C146" s="43">
        <v>2</v>
      </c>
      <c r="D146" s="48" t="str">
        <f>AUG!A22</f>
        <v>027</v>
      </c>
      <c r="E146" s="50">
        <f>AUG!E22</f>
        <v>10815.59</v>
      </c>
      <c r="F146" s="45">
        <f>AUG!G22</f>
        <v>0.5</v>
      </c>
      <c r="G146" s="50">
        <f>AUG!I22</f>
        <v>5407.795</v>
      </c>
      <c r="H146" s="50">
        <f>AUG!K22</f>
        <v>5407.795</v>
      </c>
      <c r="I146" s="45">
        <f>AUG!M22</f>
        <v>0.39449999999999996</v>
      </c>
      <c r="J146" s="50">
        <f>AUG!O22</f>
        <v>2133.3751275</v>
      </c>
      <c r="K146" s="50">
        <f>AUG!Q22</f>
        <v>3274.4198725</v>
      </c>
      <c r="L146" s="49" t="s">
        <v>288</v>
      </c>
      <c r="M146" s="49" t="s">
        <v>298</v>
      </c>
    </row>
    <row r="147" spans="1:13" ht="12.75">
      <c r="A147" s="43">
        <v>2011</v>
      </c>
      <c r="B147" s="46" t="s">
        <v>299</v>
      </c>
      <c r="C147" s="43">
        <v>2</v>
      </c>
      <c r="D147" s="48" t="str">
        <f>AUG!A23</f>
        <v>029</v>
      </c>
      <c r="E147" s="50">
        <f>AUG!E23</f>
        <v>25366.67</v>
      </c>
      <c r="F147" s="45">
        <f>AUG!G23</f>
        <v>0.5</v>
      </c>
      <c r="G147" s="50">
        <f>AUG!I23</f>
        <v>12683.335</v>
      </c>
      <c r="H147" s="50">
        <f>AUG!K23</f>
        <v>12683.335</v>
      </c>
      <c r="I147" s="45">
        <f>AUG!M23</f>
        <v>0.252875</v>
      </c>
      <c r="J147" s="50">
        <f>AUG!O23</f>
        <v>3207.298338125</v>
      </c>
      <c r="K147" s="50">
        <f>AUG!Q23</f>
        <v>9476.036661875</v>
      </c>
      <c r="L147" s="49" t="s">
        <v>288</v>
      </c>
      <c r="M147" s="49" t="s">
        <v>298</v>
      </c>
    </row>
    <row r="148" spans="1:13" ht="12.75">
      <c r="A148" s="43">
        <v>2011</v>
      </c>
      <c r="B148" s="46" t="s">
        <v>299</v>
      </c>
      <c r="C148" s="43">
        <v>2</v>
      </c>
      <c r="D148" s="48" t="str">
        <f>AUG!A24</f>
        <v>031</v>
      </c>
      <c r="E148" s="50">
        <f>AUG!E24</f>
        <v>18126.88</v>
      </c>
      <c r="F148" s="45">
        <f>AUG!G24</f>
        <v>0.5</v>
      </c>
      <c r="G148" s="50">
        <f>AUG!I24</f>
        <v>9063.44</v>
      </c>
      <c r="H148" s="50">
        <f>AUG!K24</f>
        <v>9063.44</v>
      </c>
      <c r="I148" s="45">
        <f>AUG!M24</f>
        <v>0.38837499999999997</v>
      </c>
      <c r="J148" s="50">
        <f>AUG!O24</f>
        <v>3520.0135099999998</v>
      </c>
      <c r="K148" s="50">
        <f>AUG!Q24</f>
        <v>5543.426490000001</v>
      </c>
      <c r="L148" s="49" t="s">
        <v>288</v>
      </c>
      <c r="M148" s="49" t="s">
        <v>298</v>
      </c>
    </row>
    <row r="149" spans="1:13" ht="12.75">
      <c r="A149" s="43">
        <v>2011</v>
      </c>
      <c r="B149" s="46" t="s">
        <v>299</v>
      </c>
      <c r="C149" s="43">
        <v>2</v>
      </c>
      <c r="D149" s="48" t="str">
        <f>AUG!A25</f>
        <v>033</v>
      </c>
      <c r="E149" s="50">
        <f>AUG!E25</f>
        <v>33901.2</v>
      </c>
      <c r="F149" s="45">
        <f>AUG!G25</f>
        <v>0.5</v>
      </c>
      <c r="G149" s="50">
        <f>AUG!I25</f>
        <v>16950.6</v>
      </c>
      <c r="H149" s="50">
        <f>AUG!K25</f>
        <v>16950.6</v>
      </c>
      <c r="I149" s="45">
        <f>AUG!M25</f>
        <v>0.4135</v>
      </c>
      <c r="J149" s="50">
        <f>AUG!O25</f>
        <v>7009.073099999999</v>
      </c>
      <c r="K149" s="50">
        <f>AUG!Q25</f>
        <v>9941.5269</v>
      </c>
      <c r="L149" s="49" t="s">
        <v>288</v>
      </c>
      <c r="M149" s="49" t="s">
        <v>298</v>
      </c>
    </row>
    <row r="150" spans="1:13" ht="12.75">
      <c r="A150" s="43">
        <v>2011</v>
      </c>
      <c r="B150" s="46" t="s">
        <v>299</v>
      </c>
      <c r="C150" s="43">
        <v>2</v>
      </c>
      <c r="D150" s="48" t="str">
        <f>AUG!A26</f>
        <v>035</v>
      </c>
      <c r="E150" s="50">
        <f>AUG!E26</f>
        <v>4532.82</v>
      </c>
      <c r="F150" s="45">
        <f>AUG!G26</f>
        <v>0.5</v>
      </c>
      <c r="G150" s="50">
        <f>AUG!I26</f>
        <v>2266.41</v>
      </c>
      <c r="H150" s="50">
        <f>AUG!K26</f>
        <v>2266.41</v>
      </c>
      <c r="I150" s="45">
        <f>AUG!M26</f>
        <v>0.36374999999999996</v>
      </c>
      <c r="J150" s="50">
        <f>AUG!O26</f>
        <v>824.4066374999999</v>
      </c>
      <c r="K150" s="50">
        <f>AUG!Q26</f>
        <v>1442.0033625</v>
      </c>
      <c r="L150" s="49" t="s">
        <v>288</v>
      </c>
      <c r="M150" s="49" t="s">
        <v>298</v>
      </c>
    </row>
    <row r="151" spans="1:13" ht="12.75">
      <c r="A151" s="43">
        <v>2011</v>
      </c>
      <c r="B151" s="46" t="s">
        <v>299</v>
      </c>
      <c r="C151" s="43">
        <v>2</v>
      </c>
      <c r="D151" s="48" t="str">
        <f>AUG!A27</f>
        <v>036</v>
      </c>
      <c r="E151" s="50">
        <f>AUG!E27</f>
        <v>0</v>
      </c>
      <c r="F151" s="45">
        <f>AUG!G27</f>
        <v>0.5</v>
      </c>
      <c r="G151" s="50">
        <f>AUG!I27</f>
        <v>0</v>
      </c>
      <c r="H151" s="50">
        <f>AUG!K27</f>
        <v>0</v>
      </c>
      <c r="I151" s="45">
        <f>AUG!M27</f>
        <v>0.391375</v>
      </c>
      <c r="J151" s="50">
        <f>AUG!O27</f>
        <v>0</v>
      </c>
      <c r="K151" s="50">
        <f>AUG!Q27</f>
        <v>0</v>
      </c>
      <c r="L151" s="49" t="s">
        <v>288</v>
      </c>
      <c r="M151" s="49" t="s">
        <v>298</v>
      </c>
    </row>
    <row r="152" spans="1:13" ht="12.75">
      <c r="A152" s="43">
        <v>2011</v>
      </c>
      <c r="B152" s="46" t="s">
        <v>299</v>
      </c>
      <c r="C152" s="43">
        <v>2</v>
      </c>
      <c r="D152" s="48" t="str">
        <f>AUG!A28</f>
        <v>037</v>
      </c>
      <c r="E152" s="50">
        <f>AUG!E28</f>
        <v>35311.09</v>
      </c>
      <c r="F152" s="45">
        <f>AUG!G28</f>
        <v>0.5</v>
      </c>
      <c r="G152" s="50">
        <f>AUG!I28</f>
        <v>17655.545</v>
      </c>
      <c r="H152" s="50">
        <f>AUG!K28</f>
        <v>17655.545</v>
      </c>
      <c r="I152" s="45">
        <f>AUG!M28</f>
        <v>0.2755</v>
      </c>
      <c r="J152" s="50">
        <f>AUG!O28</f>
        <v>4864.1026475</v>
      </c>
      <c r="K152" s="50">
        <f>AUG!Q28</f>
        <v>12791.442352499998</v>
      </c>
      <c r="L152" s="49" t="s">
        <v>288</v>
      </c>
      <c r="M152" s="49" t="s">
        <v>298</v>
      </c>
    </row>
    <row r="153" spans="1:13" ht="12.75">
      <c r="A153" s="43">
        <v>2011</v>
      </c>
      <c r="B153" s="46" t="s">
        <v>299</v>
      </c>
      <c r="C153" s="43">
        <v>2</v>
      </c>
      <c r="D153" s="48" t="str">
        <f>AUG!A29</f>
        <v>041</v>
      </c>
      <c r="E153" s="50">
        <f>AUG!E29</f>
        <v>38662.35</v>
      </c>
      <c r="F153" s="45">
        <f>AUG!G29</f>
        <v>0.5</v>
      </c>
      <c r="G153" s="50">
        <f>AUG!I29</f>
        <v>19331.175</v>
      </c>
      <c r="H153" s="50">
        <f>AUG!K29</f>
        <v>19331.175</v>
      </c>
      <c r="I153" s="45">
        <f>AUG!M29</f>
        <v>0.48162499999999997</v>
      </c>
      <c r="J153" s="50">
        <f>AUG!O29</f>
        <v>9310.377159374999</v>
      </c>
      <c r="K153" s="50">
        <f>AUG!Q29</f>
        <v>10020.797840625</v>
      </c>
      <c r="L153" s="49" t="s">
        <v>288</v>
      </c>
      <c r="M153" s="49" t="s">
        <v>298</v>
      </c>
    </row>
    <row r="154" spans="1:13" ht="12.75">
      <c r="A154" s="43">
        <v>2011</v>
      </c>
      <c r="B154" s="46" t="s">
        <v>299</v>
      </c>
      <c r="C154" s="43">
        <v>2</v>
      </c>
      <c r="D154" s="48" t="str">
        <f>AUG!A30</f>
        <v>043</v>
      </c>
      <c r="E154" s="50">
        <f>AUG!E30</f>
        <v>3070.62</v>
      </c>
      <c r="F154" s="45">
        <f>AUG!G30</f>
        <v>0.5</v>
      </c>
      <c r="G154" s="50">
        <f>AUG!I30</f>
        <v>1535.31</v>
      </c>
      <c r="H154" s="50">
        <f>AUG!K30</f>
        <v>1535.31</v>
      </c>
      <c r="I154" s="45">
        <f>AUG!M30</f>
        <v>0.5996250000000001</v>
      </c>
      <c r="J154" s="50">
        <f>AUG!O30</f>
        <v>920.6102587500001</v>
      </c>
      <c r="K154" s="50">
        <f>AUG!Q30</f>
        <v>614.6997412499999</v>
      </c>
      <c r="L154" s="49" t="s">
        <v>288</v>
      </c>
      <c r="M154" s="49" t="s">
        <v>298</v>
      </c>
    </row>
    <row r="155" spans="1:13" ht="12.75">
      <c r="A155" s="43">
        <v>2011</v>
      </c>
      <c r="B155" s="46" t="s">
        <v>299</v>
      </c>
      <c r="C155" s="43">
        <v>2</v>
      </c>
      <c r="D155" s="48" t="str">
        <f>AUG!A31</f>
        <v>045</v>
      </c>
      <c r="E155" s="50">
        <f>AUG!E31</f>
        <v>0</v>
      </c>
      <c r="F155" s="45">
        <f>AUG!G31</f>
        <v>0.5</v>
      </c>
      <c r="G155" s="50">
        <f>AUG!I31</f>
        <v>0</v>
      </c>
      <c r="H155" s="50">
        <f>AUG!K31</f>
        <v>0</v>
      </c>
      <c r="I155" s="45">
        <f>AUG!M31</f>
        <v>0.36262500000000003</v>
      </c>
      <c r="J155" s="50">
        <f>AUG!O31</f>
        <v>0</v>
      </c>
      <c r="K155" s="50">
        <f>AUG!Q31</f>
        <v>0</v>
      </c>
      <c r="L155" s="49" t="s">
        <v>288</v>
      </c>
      <c r="M155" s="49" t="s">
        <v>298</v>
      </c>
    </row>
    <row r="156" spans="1:13" ht="12.75">
      <c r="A156" s="43">
        <v>2011</v>
      </c>
      <c r="B156" s="46" t="s">
        <v>299</v>
      </c>
      <c r="C156" s="43">
        <v>2</v>
      </c>
      <c r="D156" s="48" t="str">
        <f>AUG!A32</f>
        <v>047</v>
      </c>
      <c r="E156" s="50">
        <f>AUG!E32</f>
        <v>51152.44</v>
      </c>
      <c r="F156" s="45">
        <f>AUG!G32</f>
        <v>0.5</v>
      </c>
      <c r="G156" s="50">
        <f>AUG!I32</f>
        <v>25576.22</v>
      </c>
      <c r="H156" s="50">
        <f>AUG!K32</f>
        <v>25576.22</v>
      </c>
      <c r="I156" s="45">
        <f>AUG!M32</f>
        <v>0.470875</v>
      </c>
      <c r="J156" s="50">
        <f>AUG!O32</f>
        <v>12043.2025925</v>
      </c>
      <c r="K156" s="50">
        <f>AUG!Q32</f>
        <v>13533.017407500001</v>
      </c>
      <c r="L156" s="49" t="s">
        <v>288</v>
      </c>
      <c r="M156" s="49" t="s">
        <v>298</v>
      </c>
    </row>
    <row r="157" spans="1:13" ht="12.75">
      <c r="A157" s="43">
        <v>2011</v>
      </c>
      <c r="B157" s="46" t="s">
        <v>299</v>
      </c>
      <c r="C157" s="43">
        <v>2</v>
      </c>
      <c r="D157" s="48" t="str">
        <f>AUG!A33</f>
        <v>049</v>
      </c>
      <c r="E157" s="50">
        <f>AUG!E33</f>
        <v>68477.22</v>
      </c>
      <c r="F157" s="45">
        <f>AUG!G33</f>
        <v>0.5</v>
      </c>
      <c r="G157" s="50">
        <f>AUG!I33</f>
        <v>34238.61</v>
      </c>
      <c r="H157" s="50">
        <f>AUG!K33</f>
        <v>34238.61</v>
      </c>
      <c r="I157" s="45">
        <f>AUG!M33</f>
        <v>0.38</v>
      </c>
      <c r="J157" s="50">
        <f>AUG!O33</f>
        <v>13010.6718</v>
      </c>
      <c r="K157" s="50">
        <f>AUG!Q33</f>
        <v>21227.9382</v>
      </c>
      <c r="L157" s="49" t="s">
        <v>288</v>
      </c>
      <c r="M157" s="49" t="s">
        <v>298</v>
      </c>
    </row>
    <row r="158" spans="1:13" ht="12.75">
      <c r="A158" s="43">
        <v>2011</v>
      </c>
      <c r="B158" s="46" t="s">
        <v>299</v>
      </c>
      <c r="C158" s="43">
        <v>2</v>
      </c>
      <c r="D158" s="48" t="str">
        <f>AUG!A34</f>
        <v>051</v>
      </c>
      <c r="E158" s="50">
        <f>AUG!E34</f>
        <v>30993.7</v>
      </c>
      <c r="F158" s="45">
        <f>AUG!G34</f>
        <v>0.5</v>
      </c>
      <c r="G158" s="50">
        <f>AUG!I34</f>
        <v>15496.85</v>
      </c>
      <c r="H158" s="50">
        <f>AUG!K34</f>
        <v>15496.85</v>
      </c>
      <c r="I158" s="45">
        <f>AUG!M34</f>
        <v>0.38025000000000003</v>
      </c>
      <c r="J158" s="50">
        <f>AUG!O34</f>
        <v>5892.677212500001</v>
      </c>
      <c r="K158" s="50">
        <f>AUG!Q34</f>
        <v>9604.1727875</v>
      </c>
      <c r="L158" s="49" t="s">
        <v>288</v>
      </c>
      <c r="M158" s="49" t="s">
        <v>298</v>
      </c>
    </row>
    <row r="159" spans="1:13" ht="12.75">
      <c r="A159" s="43">
        <v>2011</v>
      </c>
      <c r="B159" s="46" t="s">
        <v>299</v>
      </c>
      <c r="C159" s="43">
        <v>2</v>
      </c>
      <c r="D159" s="48" t="str">
        <f>AUG!A35</f>
        <v>053</v>
      </c>
      <c r="E159" s="50">
        <f>AUG!E35</f>
        <v>0</v>
      </c>
      <c r="F159" s="45">
        <f>AUG!G35</f>
        <v>0.5</v>
      </c>
      <c r="G159" s="50">
        <f>AUG!I35</f>
        <v>0</v>
      </c>
      <c r="H159" s="50">
        <f>AUG!K35</f>
        <v>0</v>
      </c>
      <c r="I159" s="45">
        <f>AUG!M35</f>
        <v>0.41974999999999996</v>
      </c>
      <c r="J159" s="50">
        <f>AUG!O35</f>
        <v>0</v>
      </c>
      <c r="K159" s="50">
        <f>AUG!Q35</f>
        <v>0</v>
      </c>
      <c r="L159" s="49" t="s">
        <v>288</v>
      </c>
      <c r="M159" s="49" t="s">
        <v>298</v>
      </c>
    </row>
    <row r="160" spans="1:13" ht="12.75">
      <c r="A160" s="43">
        <v>2011</v>
      </c>
      <c r="B160" s="46" t="s">
        <v>299</v>
      </c>
      <c r="C160" s="43">
        <v>2</v>
      </c>
      <c r="D160" s="48" t="str">
        <f>AUG!A36</f>
        <v>057</v>
      </c>
      <c r="E160" s="50">
        <f>AUG!E36</f>
        <v>24538.8</v>
      </c>
      <c r="F160" s="45">
        <f>AUG!G36</f>
        <v>0.5</v>
      </c>
      <c r="G160" s="50">
        <f>AUG!I36</f>
        <v>12269.4</v>
      </c>
      <c r="H160" s="50">
        <f>AUG!K36</f>
        <v>12269.4</v>
      </c>
      <c r="I160" s="45">
        <f>AUG!M36</f>
        <v>0.48162499999999997</v>
      </c>
      <c r="J160" s="50">
        <f>AUG!O36</f>
        <v>5909.249774999999</v>
      </c>
      <c r="K160" s="50">
        <f>AUG!Q36</f>
        <v>6360.150225</v>
      </c>
      <c r="L160" s="49" t="s">
        <v>288</v>
      </c>
      <c r="M160" s="49" t="s">
        <v>298</v>
      </c>
    </row>
    <row r="161" spans="1:13" ht="12.75">
      <c r="A161" s="43">
        <v>2011</v>
      </c>
      <c r="B161" s="46" t="s">
        <v>299</v>
      </c>
      <c r="C161" s="43">
        <v>2</v>
      </c>
      <c r="D161" s="48" t="str">
        <f>AUG!A37</f>
        <v>059</v>
      </c>
      <c r="E161" s="50">
        <f>AUG!E37</f>
        <v>323657.68</v>
      </c>
      <c r="F161" s="45">
        <f>AUG!G37</f>
        <v>0.5</v>
      </c>
      <c r="G161" s="50">
        <f>AUG!I37</f>
        <v>161828.84</v>
      </c>
      <c r="H161" s="50">
        <f>AUG!K37</f>
        <v>161828.84</v>
      </c>
      <c r="I161" s="45">
        <f>AUG!M37</f>
        <v>0.576375</v>
      </c>
      <c r="J161" s="50">
        <f>AUG!O37</f>
        <v>93274.09765499999</v>
      </c>
      <c r="K161" s="50">
        <f>AUG!Q37</f>
        <v>68554.742345</v>
      </c>
      <c r="L161" s="49" t="s">
        <v>288</v>
      </c>
      <c r="M161" s="49" t="s">
        <v>298</v>
      </c>
    </row>
    <row r="162" spans="1:13" ht="12.75">
      <c r="A162" s="43">
        <v>2011</v>
      </c>
      <c r="B162" s="46" t="s">
        <v>299</v>
      </c>
      <c r="C162" s="43">
        <v>2</v>
      </c>
      <c r="D162" s="48" t="str">
        <f>AUG!A38</f>
        <v>061</v>
      </c>
      <c r="E162" s="50">
        <f>AUG!E38</f>
        <v>17185.68</v>
      </c>
      <c r="F162" s="45">
        <f>AUG!G38</f>
        <v>0.5</v>
      </c>
      <c r="G162" s="50">
        <f>AUG!I38</f>
        <v>8592.84</v>
      </c>
      <c r="H162" s="50">
        <f>AUG!K38</f>
        <v>8592.84</v>
      </c>
      <c r="I162" s="45">
        <f>AUG!M38</f>
        <v>0.573</v>
      </c>
      <c r="J162" s="50">
        <f>AUG!O38</f>
        <v>4923.697319999999</v>
      </c>
      <c r="K162" s="50">
        <f>AUG!Q38</f>
        <v>3669.142680000001</v>
      </c>
      <c r="L162" s="49" t="s">
        <v>288</v>
      </c>
      <c r="M162" s="49" t="s">
        <v>298</v>
      </c>
    </row>
    <row r="163" spans="1:13" ht="12.75">
      <c r="A163" s="43">
        <v>2011</v>
      </c>
      <c r="B163" s="46" t="s">
        <v>299</v>
      </c>
      <c r="C163" s="43">
        <v>2</v>
      </c>
      <c r="D163" s="48" t="str">
        <f>AUG!A39</f>
        <v>063</v>
      </c>
      <c r="E163" s="50">
        <f>AUG!E39</f>
        <v>0</v>
      </c>
      <c r="F163" s="45">
        <f>AUG!G39</f>
        <v>0.5</v>
      </c>
      <c r="G163" s="50">
        <f>AUG!I39</f>
        <v>0</v>
      </c>
      <c r="H163" s="50">
        <f>AUG!K39</f>
        <v>0</v>
      </c>
      <c r="I163" s="45">
        <f>AUG!M39</f>
        <v>0.2905</v>
      </c>
      <c r="J163" s="50">
        <f>AUG!O39</f>
        <v>0</v>
      </c>
      <c r="K163" s="50">
        <f>AUG!Q39</f>
        <v>0</v>
      </c>
      <c r="L163" s="49" t="s">
        <v>288</v>
      </c>
      <c r="M163" s="49" t="s">
        <v>298</v>
      </c>
    </row>
    <row r="164" spans="1:13" ht="12.75">
      <c r="A164" s="43">
        <v>2011</v>
      </c>
      <c r="B164" s="46" t="s">
        <v>299</v>
      </c>
      <c r="C164" s="43">
        <v>2</v>
      </c>
      <c r="D164" s="48" t="str">
        <f>AUG!A40</f>
        <v>065</v>
      </c>
      <c r="E164" s="50">
        <f>AUG!E40</f>
        <v>15348.41</v>
      </c>
      <c r="F164" s="45">
        <f>AUG!G40</f>
        <v>0.5</v>
      </c>
      <c r="G164" s="50">
        <f>AUG!I40</f>
        <v>7674.205</v>
      </c>
      <c r="H164" s="50">
        <f>AUG!K40</f>
        <v>7674.205</v>
      </c>
      <c r="I164" s="45">
        <f>AUG!M40</f>
        <v>0.476375</v>
      </c>
      <c r="J164" s="50">
        <f>AUG!O40</f>
        <v>3655.799406875</v>
      </c>
      <c r="K164" s="50">
        <f>AUG!Q40</f>
        <v>4018.405593125</v>
      </c>
      <c r="L164" s="49" t="s">
        <v>288</v>
      </c>
      <c r="M164" s="49" t="s">
        <v>298</v>
      </c>
    </row>
    <row r="165" spans="1:13" ht="12.75">
      <c r="A165" s="43">
        <v>2011</v>
      </c>
      <c r="B165" s="46" t="s">
        <v>299</v>
      </c>
      <c r="C165" s="43">
        <v>2</v>
      </c>
      <c r="D165" s="48" t="str">
        <f>AUG!A41</f>
        <v>067</v>
      </c>
      <c r="E165" s="50">
        <f>AUG!E41</f>
        <v>67985.15999999999</v>
      </c>
      <c r="F165" s="45">
        <f>AUG!G41</f>
        <v>0.5</v>
      </c>
      <c r="G165" s="50">
        <f>AUG!I41</f>
        <v>33992.579999999994</v>
      </c>
      <c r="H165" s="50">
        <f>AUG!K41</f>
        <v>33992.579999999994</v>
      </c>
      <c r="I165" s="45">
        <f>AUG!M41</f>
        <v>0.35374999999999995</v>
      </c>
      <c r="J165" s="50">
        <f>AUG!O41</f>
        <v>12024.875174999996</v>
      </c>
      <c r="K165" s="50">
        <f>AUG!Q41</f>
        <v>21967.704825</v>
      </c>
      <c r="L165" s="49" t="s">
        <v>288</v>
      </c>
      <c r="M165" s="49" t="s">
        <v>298</v>
      </c>
    </row>
    <row r="166" spans="1:13" ht="12.75">
      <c r="A166" s="43">
        <v>2011</v>
      </c>
      <c r="B166" s="46" t="s">
        <v>299</v>
      </c>
      <c r="C166" s="43">
        <v>2</v>
      </c>
      <c r="D166" s="48" t="str">
        <f>AUG!A42</f>
        <v>069</v>
      </c>
      <c r="E166" s="50">
        <f>AUG!E42</f>
        <v>33447.5</v>
      </c>
      <c r="F166" s="45">
        <f>AUG!G42</f>
        <v>0.5</v>
      </c>
      <c r="G166" s="50">
        <f>AUG!I42</f>
        <v>16723.75</v>
      </c>
      <c r="H166" s="50">
        <f>AUG!K42</f>
        <v>16723.75</v>
      </c>
      <c r="I166" s="45">
        <f>AUG!M42</f>
        <v>0.5435</v>
      </c>
      <c r="J166" s="50">
        <f>AUG!O42</f>
        <v>9089.358124999999</v>
      </c>
      <c r="K166" s="50">
        <f>AUG!Q42</f>
        <v>7634.391875000001</v>
      </c>
      <c r="L166" s="49" t="s">
        <v>288</v>
      </c>
      <c r="M166" s="49" t="s">
        <v>298</v>
      </c>
    </row>
    <row r="167" spans="1:13" ht="12.75">
      <c r="A167" s="43">
        <v>2011</v>
      </c>
      <c r="B167" s="46" t="s">
        <v>299</v>
      </c>
      <c r="C167" s="43">
        <v>2</v>
      </c>
      <c r="D167" s="48" t="str">
        <f>AUG!A43</f>
        <v>071</v>
      </c>
      <c r="E167" s="50">
        <f>AUG!E43</f>
        <v>24003.5</v>
      </c>
      <c r="F167" s="45">
        <f>AUG!G43</f>
        <v>0.5</v>
      </c>
      <c r="G167" s="50">
        <f>AUG!I43</f>
        <v>12001.75</v>
      </c>
      <c r="H167" s="50">
        <f>AUG!K43</f>
        <v>12001.75</v>
      </c>
      <c r="I167" s="45">
        <f>AUG!M43</f>
        <v>0.36225</v>
      </c>
      <c r="J167" s="50">
        <f>AUG!O43</f>
        <v>4347.6339375</v>
      </c>
      <c r="K167" s="50">
        <f>AUG!Q43</f>
        <v>7654.1160625</v>
      </c>
      <c r="L167" s="49" t="s">
        <v>288</v>
      </c>
      <c r="M167" s="49" t="s">
        <v>298</v>
      </c>
    </row>
    <row r="168" spans="1:13" ht="12.75">
      <c r="A168" s="43">
        <v>2011</v>
      </c>
      <c r="B168" s="46" t="s">
        <v>299</v>
      </c>
      <c r="C168" s="43">
        <v>2</v>
      </c>
      <c r="D168" s="48" t="str">
        <f>AUG!A44</f>
        <v>073</v>
      </c>
      <c r="E168" s="50">
        <f>AUG!E44</f>
        <v>30085.5</v>
      </c>
      <c r="F168" s="45">
        <f>AUG!G44</f>
        <v>0.5</v>
      </c>
      <c r="G168" s="50">
        <f>AUG!I44</f>
        <v>15042.75</v>
      </c>
      <c r="H168" s="50">
        <f>AUG!K44</f>
        <v>15042.75</v>
      </c>
      <c r="I168" s="45">
        <f>AUG!M44</f>
        <v>0.46087500000000003</v>
      </c>
      <c r="J168" s="50">
        <f>AUG!O44</f>
        <v>6932.82740625</v>
      </c>
      <c r="K168" s="50">
        <f>AUG!Q44</f>
        <v>8109.92259375</v>
      </c>
      <c r="L168" s="49" t="s">
        <v>288</v>
      </c>
      <c r="M168" s="49" t="s">
        <v>298</v>
      </c>
    </row>
    <row r="169" spans="1:13" ht="12.75">
      <c r="A169" s="43">
        <v>2011</v>
      </c>
      <c r="B169" s="46" t="s">
        <v>299</v>
      </c>
      <c r="C169" s="43">
        <v>2</v>
      </c>
      <c r="D169" s="48" t="str">
        <f>AUG!A45</f>
        <v>075</v>
      </c>
      <c r="E169" s="50">
        <f>AUG!E45</f>
        <v>31970.66</v>
      </c>
      <c r="F169" s="45">
        <f>AUG!G45</f>
        <v>0.5</v>
      </c>
      <c r="G169" s="50">
        <f>AUG!I45</f>
        <v>15985.33</v>
      </c>
      <c r="H169" s="50">
        <f>AUG!K45</f>
        <v>15985.33</v>
      </c>
      <c r="I169" s="45">
        <f>AUG!M45</f>
        <v>0.6088749999999999</v>
      </c>
      <c r="J169" s="50">
        <f>AUG!O45</f>
        <v>9733.067803749998</v>
      </c>
      <c r="K169" s="50">
        <f>AUG!Q45</f>
        <v>6252.262196250002</v>
      </c>
      <c r="L169" s="49" t="s">
        <v>288</v>
      </c>
      <c r="M169" s="49" t="s">
        <v>298</v>
      </c>
    </row>
    <row r="170" spans="1:13" ht="12.75">
      <c r="A170" s="43">
        <v>2011</v>
      </c>
      <c r="B170" s="46" t="s">
        <v>299</v>
      </c>
      <c r="C170" s="43">
        <v>2</v>
      </c>
      <c r="D170" s="48" t="str">
        <f>AUG!A46</f>
        <v>077</v>
      </c>
      <c r="E170" s="50">
        <f>AUG!E46</f>
        <v>38956.5</v>
      </c>
      <c r="F170" s="45">
        <f>AUG!G46</f>
        <v>0.5</v>
      </c>
      <c r="G170" s="50">
        <f>AUG!I46</f>
        <v>19478.25</v>
      </c>
      <c r="H170" s="50">
        <f>AUG!K46</f>
        <v>19478.25</v>
      </c>
      <c r="I170" s="45">
        <f>AUG!M46</f>
        <v>0.263625</v>
      </c>
      <c r="J170" s="50">
        <f>AUG!O46</f>
        <v>5134.95365625</v>
      </c>
      <c r="K170" s="50">
        <f>AUG!Q46</f>
        <v>14343.29634375</v>
      </c>
      <c r="L170" s="49" t="s">
        <v>288</v>
      </c>
      <c r="M170" s="49" t="s">
        <v>298</v>
      </c>
    </row>
    <row r="171" spans="1:13" ht="12.75">
      <c r="A171" s="43">
        <v>2011</v>
      </c>
      <c r="B171" s="46" t="s">
        <v>299</v>
      </c>
      <c r="C171" s="43">
        <v>2</v>
      </c>
      <c r="D171" s="48" t="str">
        <f>AUG!A47</f>
        <v>079</v>
      </c>
      <c r="E171" s="50">
        <f>AUG!E47</f>
        <v>0</v>
      </c>
      <c r="F171" s="45">
        <f>AUG!G47</f>
        <v>0.5</v>
      </c>
      <c r="G171" s="50">
        <f>AUG!I47</f>
        <v>0</v>
      </c>
      <c r="H171" s="50">
        <f>AUG!K47</f>
        <v>0</v>
      </c>
      <c r="I171" s="45">
        <f>AUG!M47</f>
        <v>0.433875</v>
      </c>
      <c r="J171" s="50">
        <f>AUG!O47</f>
        <v>0</v>
      </c>
      <c r="K171" s="50">
        <f>AUG!Q47</f>
        <v>0</v>
      </c>
      <c r="L171" s="49" t="s">
        <v>288</v>
      </c>
      <c r="M171" s="49" t="s">
        <v>298</v>
      </c>
    </row>
    <row r="172" spans="1:13" ht="12.75">
      <c r="A172" s="43">
        <v>2011</v>
      </c>
      <c r="B172" s="46" t="s">
        <v>299</v>
      </c>
      <c r="C172" s="43">
        <v>2</v>
      </c>
      <c r="D172" s="48" t="str">
        <f>AUG!A48</f>
        <v>081</v>
      </c>
      <c r="E172" s="50">
        <f>AUG!E48</f>
        <v>5200.25</v>
      </c>
      <c r="F172" s="45">
        <f>AUG!G48</f>
        <v>0.5</v>
      </c>
      <c r="G172" s="50">
        <f>AUG!I48</f>
        <v>2600.125</v>
      </c>
      <c r="H172" s="50">
        <f>AUG!K48</f>
        <v>2600.125</v>
      </c>
      <c r="I172" s="45">
        <f>AUG!M48</f>
        <v>0.28325</v>
      </c>
      <c r="J172" s="50">
        <f>AUG!O48</f>
        <v>736.48540625</v>
      </c>
      <c r="K172" s="50">
        <f>AUG!Q48</f>
        <v>1863.6395937500001</v>
      </c>
      <c r="L172" s="49" t="s">
        <v>288</v>
      </c>
      <c r="M172" s="49" t="s">
        <v>298</v>
      </c>
    </row>
    <row r="173" spans="1:13" ht="12.75">
      <c r="A173" s="43">
        <v>2011</v>
      </c>
      <c r="B173" s="46" t="s">
        <v>299</v>
      </c>
      <c r="C173" s="43">
        <v>2</v>
      </c>
      <c r="D173" s="48" t="str">
        <f>AUG!A49</f>
        <v>083</v>
      </c>
      <c r="E173" s="50">
        <f>AUG!E49</f>
        <v>59337.13</v>
      </c>
      <c r="F173" s="45">
        <f>AUG!G49</f>
        <v>0.5</v>
      </c>
      <c r="G173" s="50">
        <f>AUG!I49</f>
        <v>29668.565</v>
      </c>
      <c r="H173" s="50">
        <f>AUG!K49</f>
        <v>29668.565</v>
      </c>
      <c r="I173" s="45">
        <f>AUG!M49</f>
        <v>0.291875</v>
      </c>
      <c r="J173" s="50">
        <f>AUG!O49</f>
        <v>8659.512409375</v>
      </c>
      <c r="K173" s="50">
        <f>AUG!Q49</f>
        <v>21009.052590624997</v>
      </c>
      <c r="L173" s="49" t="s">
        <v>288</v>
      </c>
      <c r="M173" s="49" t="s">
        <v>298</v>
      </c>
    </row>
    <row r="174" spans="1:13" ht="12.75">
      <c r="A174" s="43">
        <v>2011</v>
      </c>
      <c r="B174" s="46" t="s">
        <v>299</v>
      </c>
      <c r="C174" s="43">
        <v>2</v>
      </c>
      <c r="D174" s="48" t="str">
        <f>AUG!A50</f>
        <v>085</v>
      </c>
      <c r="E174" s="50">
        <f>AUG!E50</f>
        <v>32918.520000000004</v>
      </c>
      <c r="F174" s="45">
        <f>AUG!G50</f>
        <v>0.5</v>
      </c>
      <c r="G174" s="50">
        <f>AUG!I50</f>
        <v>16459.260000000002</v>
      </c>
      <c r="H174" s="50">
        <f>AUG!K50</f>
        <v>16459.260000000002</v>
      </c>
      <c r="I174" s="45">
        <f>AUG!M50</f>
        <v>0.5555</v>
      </c>
      <c r="J174" s="50">
        <f>AUG!O50</f>
        <v>9143.11893</v>
      </c>
      <c r="K174" s="50">
        <f>AUG!Q50</f>
        <v>7316.1410700000015</v>
      </c>
      <c r="L174" s="49" t="s">
        <v>288</v>
      </c>
      <c r="M174" s="49" t="s">
        <v>298</v>
      </c>
    </row>
    <row r="175" spans="1:13" ht="12.75">
      <c r="A175" s="43">
        <v>2011</v>
      </c>
      <c r="B175" s="46" t="s">
        <v>299</v>
      </c>
      <c r="C175" s="43">
        <v>2</v>
      </c>
      <c r="D175" s="48" t="str">
        <f>AUG!A51</f>
        <v>087</v>
      </c>
      <c r="E175" s="50">
        <f>AUG!E51</f>
        <v>125089.71</v>
      </c>
      <c r="F175" s="45">
        <f>AUG!G51</f>
        <v>0.5</v>
      </c>
      <c r="G175" s="50">
        <f>AUG!I51</f>
        <v>62544.855</v>
      </c>
      <c r="H175" s="50">
        <f>AUG!K51</f>
        <v>62544.855</v>
      </c>
      <c r="I175" s="45">
        <f>AUG!M51</f>
        <v>0.469375</v>
      </c>
      <c r="J175" s="50">
        <f>AUG!O51</f>
        <v>29356.991315625</v>
      </c>
      <c r="K175" s="50">
        <f>AUG!Q51</f>
        <v>33187.863684375</v>
      </c>
      <c r="L175" s="49" t="s">
        <v>288</v>
      </c>
      <c r="M175" s="49" t="s">
        <v>298</v>
      </c>
    </row>
    <row r="176" spans="1:13" ht="12.75">
      <c r="A176" s="43">
        <v>2011</v>
      </c>
      <c r="B176" s="46" t="s">
        <v>299</v>
      </c>
      <c r="C176" s="43">
        <v>2</v>
      </c>
      <c r="D176" s="48" t="str">
        <f>AUG!A52</f>
        <v>089</v>
      </c>
      <c r="E176" s="50">
        <f>AUG!E52</f>
        <v>0</v>
      </c>
      <c r="F176" s="45">
        <f>AUG!G52</f>
        <v>0.5</v>
      </c>
      <c r="G176" s="50">
        <f>AUG!I52</f>
        <v>0</v>
      </c>
      <c r="H176" s="50">
        <f>AUG!K52</f>
        <v>0</v>
      </c>
      <c r="I176" s="45">
        <f>AUG!M52</f>
        <v>0.34825</v>
      </c>
      <c r="J176" s="50">
        <f>AUG!O52</f>
        <v>0</v>
      </c>
      <c r="K176" s="50">
        <f>AUG!Q52</f>
        <v>0</v>
      </c>
      <c r="L176" s="49" t="s">
        <v>288</v>
      </c>
      <c r="M176" s="49" t="s">
        <v>298</v>
      </c>
    </row>
    <row r="177" spans="1:13" ht="12.75">
      <c r="A177" s="43">
        <v>2011</v>
      </c>
      <c r="B177" s="46" t="s">
        <v>299</v>
      </c>
      <c r="C177" s="43">
        <v>2</v>
      </c>
      <c r="D177" s="48" t="str">
        <f>AUG!A53</f>
        <v>091</v>
      </c>
      <c r="E177" s="50">
        <f>AUG!E53</f>
        <v>0</v>
      </c>
      <c r="F177" s="45">
        <f>AUG!G53</f>
        <v>0.5</v>
      </c>
      <c r="G177" s="50">
        <f>AUG!I53</f>
        <v>0</v>
      </c>
      <c r="H177" s="50">
        <f>AUG!K53</f>
        <v>0</v>
      </c>
      <c r="I177" s="45">
        <f>AUG!M53</f>
        <v>0.47775</v>
      </c>
      <c r="J177" s="50">
        <f>AUG!O53</f>
        <v>0</v>
      </c>
      <c r="K177" s="50">
        <f>AUG!Q53</f>
        <v>0</v>
      </c>
      <c r="L177" s="49" t="s">
        <v>288</v>
      </c>
      <c r="M177" s="49" t="s">
        <v>298</v>
      </c>
    </row>
    <row r="178" spans="1:13" ht="12.75">
      <c r="A178" s="43">
        <v>2011</v>
      </c>
      <c r="B178" s="46" t="s">
        <v>299</v>
      </c>
      <c r="C178" s="43">
        <v>2</v>
      </c>
      <c r="D178" s="48" t="str">
        <f>AUG!A54</f>
        <v>093</v>
      </c>
      <c r="E178" s="50">
        <f>AUG!E54</f>
        <v>0</v>
      </c>
      <c r="F178" s="45">
        <f>AUG!G54</f>
        <v>0.5</v>
      </c>
      <c r="G178" s="50">
        <f>AUG!I54</f>
        <v>0</v>
      </c>
      <c r="H178" s="50">
        <f>AUG!K54</f>
        <v>0</v>
      </c>
      <c r="I178" s="45">
        <f>AUG!M54</f>
        <v>0.451625</v>
      </c>
      <c r="J178" s="50">
        <f>AUG!O54</f>
        <v>0</v>
      </c>
      <c r="K178" s="50">
        <f>AUG!Q54</f>
        <v>0</v>
      </c>
      <c r="L178" s="49" t="s">
        <v>288</v>
      </c>
      <c r="M178" s="49" t="s">
        <v>298</v>
      </c>
    </row>
    <row r="179" spans="1:13" ht="12.75">
      <c r="A179" s="43">
        <v>2011</v>
      </c>
      <c r="B179" s="46" t="s">
        <v>299</v>
      </c>
      <c r="C179" s="43">
        <v>2</v>
      </c>
      <c r="D179" s="48" t="str">
        <f>AUG!A55</f>
        <v>095</v>
      </c>
      <c r="E179" s="50">
        <f>AUG!E55</f>
        <v>9852.62</v>
      </c>
      <c r="F179" s="45">
        <f>AUG!G55</f>
        <v>0.5</v>
      </c>
      <c r="G179" s="50">
        <f>AUG!I55</f>
        <v>4926.31</v>
      </c>
      <c r="H179" s="50">
        <f>AUG!K55</f>
        <v>4926.31</v>
      </c>
      <c r="I179" s="45">
        <f>AUG!M55</f>
        <v>0.560375</v>
      </c>
      <c r="J179" s="50">
        <f>AUG!O55</f>
        <v>2760.58096625</v>
      </c>
      <c r="K179" s="50">
        <f>AUG!Q55</f>
        <v>2165.7290337500003</v>
      </c>
      <c r="L179" s="49" t="s">
        <v>288</v>
      </c>
      <c r="M179" s="49" t="s">
        <v>298</v>
      </c>
    </row>
    <row r="180" spans="1:13" ht="12.75">
      <c r="A180" s="43">
        <v>2011</v>
      </c>
      <c r="B180" s="46" t="s">
        <v>299</v>
      </c>
      <c r="C180" s="43">
        <v>2</v>
      </c>
      <c r="D180" s="48" t="str">
        <f>AUG!A56</f>
        <v>097</v>
      </c>
      <c r="E180" s="50">
        <f>AUG!E56</f>
        <v>12297</v>
      </c>
      <c r="F180" s="45">
        <f>AUG!G56</f>
        <v>0.5</v>
      </c>
      <c r="G180" s="50">
        <f>AUG!I56</f>
        <v>6148.5</v>
      </c>
      <c r="H180" s="50">
        <f>AUG!K56</f>
        <v>6148.5</v>
      </c>
      <c r="I180" s="45">
        <f>AUG!M56</f>
        <v>0.393</v>
      </c>
      <c r="J180" s="50">
        <f>AUG!O56</f>
        <v>2416.3605000000002</v>
      </c>
      <c r="K180" s="50">
        <f>AUG!Q56</f>
        <v>3732.1394999999998</v>
      </c>
      <c r="L180" s="49" t="s">
        <v>288</v>
      </c>
      <c r="M180" s="49" t="s">
        <v>298</v>
      </c>
    </row>
    <row r="181" spans="1:13" ht="12.75">
      <c r="A181" s="43">
        <v>2011</v>
      </c>
      <c r="B181" s="46" t="s">
        <v>299</v>
      </c>
      <c r="C181" s="43">
        <v>2</v>
      </c>
      <c r="D181" s="48" t="str">
        <f>AUG!A57</f>
        <v>099</v>
      </c>
      <c r="E181" s="50">
        <f>AUG!E57</f>
        <v>77975.28</v>
      </c>
      <c r="F181" s="45">
        <f>AUG!G57</f>
        <v>0.5</v>
      </c>
      <c r="G181" s="50">
        <f>AUG!I57</f>
        <v>38987.64</v>
      </c>
      <c r="H181" s="50">
        <f>AUG!K57</f>
        <v>38987.64</v>
      </c>
      <c r="I181" s="45">
        <f>AUG!M57</f>
        <v>0.45337500000000003</v>
      </c>
      <c r="J181" s="50">
        <f>AUG!O57</f>
        <v>17676.021285000003</v>
      </c>
      <c r="K181" s="50">
        <f>AUG!Q57</f>
        <v>21311.618714999997</v>
      </c>
      <c r="L181" s="49" t="s">
        <v>288</v>
      </c>
      <c r="M181" s="49" t="s">
        <v>298</v>
      </c>
    </row>
    <row r="182" spans="1:13" ht="12.75">
      <c r="A182" s="43">
        <v>2011</v>
      </c>
      <c r="B182" s="46" t="s">
        <v>299</v>
      </c>
      <c r="C182" s="43">
        <v>2</v>
      </c>
      <c r="D182" s="48" t="str">
        <f>AUG!A58</f>
        <v>101</v>
      </c>
      <c r="E182" s="50">
        <f>AUG!E58</f>
        <v>23014.09</v>
      </c>
      <c r="F182" s="45">
        <f>AUG!G58</f>
        <v>0.5</v>
      </c>
      <c r="G182" s="50">
        <f>AUG!I58</f>
        <v>11507.045</v>
      </c>
      <c r="H182" s="50">
        <f>AUG!K58</f>
        <v>11507.045</v>
      </c>
      <c r="I182" s="45">
        <f>AUG!M58</f>
        <v>0.48162499999999997</v>
      </c>
      <c r="J182" s="50">
        <f>AUG!O58</f>
        <v>5542.080548125</v>
      </c>
      <c r="K182" s="50">
        <f>AUG!Q58</f>
        <v>5964.964451875</v>
      </c>
      <c r="L182" s="49" t="s">
        <v>288</v>
      </c>
      <c r="M182" s="49" t="s">
        <v>298</v>
      </c>
    </row>
    <row r="183" spans="1:13" ht="12.75">
      <c r="A183" s="43">
        <v>2011</v>
      </c>
      <c r="B183" s="46" t="s">
        <v>299</v>
      </c>
      <c r="C183" s="43">
        <v>2</v>
      </c>
      <c r="D183" s="48" t="str">
        <f>AUG!A59</f>
        <v>103</v>
      </c>
      <c r="E183" s="50">
        <f>AUG!E59</f>
        <v>29491.02</v>
      </c>
      <c r="F183" s="45">
        <f>AUG!G59</f>
        <v>0.5</v>
      </c>
      <c r="G183" s="50">
        <f>AUG!I59</f>
        <v>14745.51</v>
      </c>
      <c r="H183" s="50">
        <f>AUG!K59</f>
        <v>14745.51</v>
      </c>
      <c r="I183" s="45">
        <f>AUG!M59</f>
        <v>0.548875</v>
      </c>
      <c r="J183" s="50">
        <f>AUG!O59</f>
        <v>8093.44180125</v>
      </c>
      <c r="K183" s="50">
        <f>AUG!Q59</f>
        <v>6652.06819875</v>
      </c>
      <c r="L183" s="49" t="s">
        <v>288</v>
      </c>
      <c r="M183" s="49" t="s">
        <v>298</v>
      </c>
    </row>
    <row r="184" spans="1:13" ht="12.75">
      <c r="A184" s="43">
        <v>2011</v>
      </c>
      <c r="B184" s="46" t="s">
        <v>299</v>
      </c>
      <c r="C184" s="43">
        <v>2</v>
      </c>
      <c r="D184" s="48" t="str">
        <f>AUG!A60</f>
        <v>105</v>
      </c>
      <c r="E184" s="50">
        <f>AUG!E60</f>
        <v>1988</v>
      </c>
      <c r="F184" s="45">
        <f>AUG!G60</f>
        <v>0.5</v>
      </c>
      <c r="G184" s="50">
        <f>AUG!I60</f>
        <v>994</v>
      </c>
      <c r="H184" s="50">
        <f>AUG!K60</f>
        <v>994</v>
      </c>
      <c r="I184" s="45">
        <f>AUG!M60</f>
        <v>0.280625</v>
      </c>
      <c r="J184" s="50">
        <f>AUG!O60</f>
        <v>278.94125</v>
      </c>
      <c r="K184" s="50">
        <f>AUG!Q60</f>
        <v>715.0587499999999</v>
      </c>
      <c r="L184" s="49" t="s">
        <v>288</v>
      </c>
      <c r="M184" s="49" t="s">
        <v>298</v>
      </c>
    </row>
    <row r="185" spans="1:13" ht="12.75">
      <c r="A185" s="43">
        <v>2011</v>
      </c>
      <c r="B185" s="46" t="s">
        <v>299</v>
      </c>
      <c r="C185" s="43">
        <v>2</v>
      </c>
      <c r="D185" s="48" t="str">
        <f>AUG!A61</f>
        <v>107</v>
      </c>
      <c r="E185" s="50">
        <f>AUG!E61</f>
        <v>113716.9</v>
      </c>
      <c r="F185" s="45">
        <f>AUG!G61</f>
        <v>0.5</v>
      </c>
      <c r="G185" s="50">
        <f>AUG!I61</f>
        <v>56858.45</v>
      </c>
      <c r="H185" s="50">
        <f>AUG!K61</f>
        <v>56858.45</v>
      </c>
      <c r="I185" s="45">
        <f>AUG!M61</f>
        <v>0.5955</v>
      </c>
      <c r="J185" s="50">
        <f>AUG!O61</f>
        <v>33859.206975</v>
      </c>
      <c r="K185" s="50">
        <f>AUG!Q61</f>
        <v>22999.243024999996</v>
      </c>
      <c r="L185" s="49" t="s">
        <v>288</v>
      </c>
      <c r="M185" s="49" t="s">
        <v>298</v>
      </c>
    </row>
    <row r="186" spans="1:13" ht="12.75">
      <c r="A186" s="43">
        <v>2011</v>
      </c>
      <c r="B186" s="46" t="s">
        <v>299</v>
      </c>
      <c r="C186" s="43">
        <v>2</v>
      </c>
      <c r="D186" s="48" t="str">
        <f>AUG!A62</f>
        <v>109</v>
      </c>
      <c r="E186" s="50">
        <f>AUG!E62</f>
        <v>50687.21</v>
      </c>
      <c r="F186" s="45">
        <f>AUG!G62</f>
        <v>0.5</v>
      </c>
      <c r="G186" s="50">
        <f>AUG!I62</f>
        <v>25343.605</v>
      </c>
      <c r="H186" s="50">
        <f>AUG!K62</f>
        <v>25343.605</v>
      </c>
      <c r="I186" s="45">
        <f>AUG!M62</f>
        <v>0.550125</v>
      </c>
      <c r="J186" s="50">
        <f>AUG!O62</f>
        <v>13942.150700625</v>
      </c>
      <c r="K186" s="50">
        <f>AUG!Q62</f>
        <v>11401.454299375</v>
      </c>
      <c r="L186" s="49" t="s">
        <v>288</v>
      </c>
      <c r="M186" s="49" t="s">
        <v>298</v>
      </c>
    </row>
    <row r="187" spans="1:13" ht="12.75">
      <c r="A187" s="43">
        <v>2011</v>
      </c>
      <c r="B187" s="46" t="s">
        <v>299</v>
      </c>
      <c r="C187" s="43">
        <v>2</v>
      </c>
      <c r="D187" s="48" t="str">
        <f>AUG!A63</f>
        <v>111</v>
      </c>
      <c r="E187" s="50">
        <f>AUG!E63</f>
        <v>3399.46</v>
      </c>
      <c r="F187" s="45">
        <f>AUG!G63</f>
        <v>0.5</v>
      </c>
      <c r="G187" s="50">
        <f>AUG!I63</f>
        <v>1699.73</v>
      </c>
      <c r="H187" s="50">
        <f>AUG!K63</f>
        <v>1699.73</v>
      </c>
      <c r="I187" s="45">
        <f>AUG!M63</f>
        <v>0.21225</v>
      </c>
      <c r="J187" s="50">
        <f>AUG!O63</f>
        <v>360.7676925</v>
      </c>
      <c r="K187" s="50">
        <f>AUG!Q63</f>
        <v>1338.9623075</v>
      </c>
      <c r="L187" s="49" t="s">
        <v>288</v>
      </c>
      <c r="M187" s="49" t="s">
        <v>298</v>
      </c>
    </row>
    <row r="188" spans="1:13" ht="12.75">
      <c r="A188" s="43">
        <v>2011</v>
      </c>
      <c r="B188" s="46" t="s">
        <v>299</v>
      </c>
      <c r="C188" s="43">
        <v>2</v>
      </c>
      <c r="D188" s="48" t="str">
        <f>AUG!A64</f>
        <v>113</v>
      </c>
      <c r="E188" s="50">
        <f>AUG!E64</f>
        <v>4532.82</v>
      </c>
      <c r="F188" s="45">
        <f>AUG!G64</f>
        <v>0.5</v>
      </c>
      <c r="G188" s="50">
        <f>AUG!I64</f>
        <v>2266.41</v>
      </c>
      <c r="H188" s="50">
        <f>AUG!K64</f>
        <v>2266.41</v>
      </c>
      <c r="I188" s="45">
        <f>AUG!M64</f>
        <v>0.41937500000000005</v>
      </c>
      <c r="J188" s="50">
        <f>AUG!O64</f>
        <v>950.47569375</v>
      </c>
      <c r="K188" s="50">
        <f>AUG!Q64</f>
        <v>1315.9343062499997</v>
      </c>
      <c r="L188" s="49" t="s">
        <v>288</v>
      </c>
      <c r="M188" s="49" t="s">
        <v>298</v>
      </c>
    </row>
    <row r="189" spans="1:13" ht="12.75">
      <c r="A189" s="43">
        <v>2011</v>
      </c>
      <c r="B189" s="46" t="s">
        <v>299</v>
      </c>
      <c r="C189" s="43">
        <v>2</v>
      </c>
      <c r="D189" s="48" t="str">
        <f>AUG!A65</f>
        <v>115</v>
      </c>
      <c r="E189" s="50">
        <f>AUG!E65</f>
        <v>24485.38</v>
      </c>
      <c r="F189" s="45">
        <f>AUG!G65</f>
        <v>0.5</v>
      </c>
      <c r="G189" s="50">
        <f>AUG!I65</f>
        <v>12242.69</v>
      </c>
      <c r="H189" s="50">
        <f>AUG!K65</f>
        <v>12242.69</v>
      </c>
      <c r="I189" s="45">
        <f>AUG!M65</f>
        <v>0.533875</v>
      </c>
      <c r="J189" s="50">
        <f>AUG!O65</f>
        <v>6536.06612375</v>
      </c>
      <c r="K189" s="50">
        <f>AUG!Q65</f>
        <v>5706.623876250001</v>
      </c>
      <c r="L189" s="49" t="s">
        <v>288</v>
      </c>
      <c r="M189" s="49" t="s">
        <v>298</v>
      </c>
    </row>
    <row r="190" spans="1:13" ht="12.75">
      <c r="A190" s="43">
        <v>2011</v>
      </c>
      <c r="B190" s="46" t="s">
        <v>299</v>
      </c>
      <c r="C190" s="43">
        <v>2</v>
      </c>
      <c r="D190" s="48" t="str">
        <f>AUG!A66</f>
        <v>117</v>
      </c>
      <c r="E190" s="50">
        <f>AUG!E66</f>
        <v>32999.68</v>
      </c>
      <c r="F190" s="45">
        <f>AUG!G66</f>
        <v>0.5</v>
      </c>
      <c r="G190" s="50">
        <f>AUG!I66</f>
        <v>16499.84</v>
      </c>
      <c r="H190" s="50">
        <f>AUG!K66</f>
        <v>16499.84</v>
      </c>
      <c r="I190" s="45">
        <f>AUG!M66</f>
        <v>0.28575</v>
      </c>
      <c r="J190" s="50">
        <f>AUG!O66</f>
        <v>4714.82928</v>
      </c>
      <c r="K190" s="50">
        <f>AUG!Q66</f>
        <v>11785.01072</v>
      </c>
      <c r="L190" s="49" t="s">
        <v>288</v>
      </c>
      <c r="M190" s="49" t="s">
        <v>298</v>
      </c>
    </row>
    <row r="191" spans="1:13" ht="12.75">
      <c r="A191" s="43">
        <v>2011</v>
      </c>
      <c r="B191" s="46" t="s">
        <v>299</v>
      </c>
      <c r="C191" s="43">
        <v>2</v>
      </c>
      <c r="D191" s="48" t="str">
        <f>AUG!A67</f>
        <v>119</v>
      </c>
      <c r="E191" s="50">
        <f>AUG!E67</f>
        <v>0</v>
      </c>
      <c r="F191" s="45">
        <f>AUG!G67</f>
        <v>0.5</v>
      </c>
      <c r="G191" s="50">
        <f>AUG!I67</f>
        <v>0</v>
      </c>
      <c r="H191" s="50">
        <f>AUG!K67</f>
        <v>0</v>
      </c>
      <c r="I191" s="45">
        <f>AUG!M67</f>
        <v>0.541625</v>
      </c>
      <c r="J191" s="50">
        <f>AUG!O67</f>
        <v>0</v>
      </c>
      <c r="K191" s="50">
        <f>AUG!Q67</f>
        <v>0</v>
      </c>
      <c r="L191" s="49" t="s">
        <v>288</v>
      </c>
      <c r="M191" s="49" t="s">
        <v>298</v>
      </c>
    </row>
    <row r="192" spans="1:13" ht="12.75">
      <c r="A192" s="43">
        <v>2011</v>
      </c>
      <c r="B192" s="46" t="s">
        <v>299</v>
      </c>
      <c r="C192" s="43">
        <v>2</v>
      </c>
      <c r="D192" s="48" t="str">
        <f>AUG!A68</f>
        <v>121</v>
      </c>
      <c r="E192" s="50">
        <f>AUG!E68</f>
        <v>0</v>
      </c>
      <c r="F192" s="45">
        <f>AUG!G68</f>
        <v>0.5</v>
      </c>
      <c r="G192" s="50">
        <f>AUG!I68</f>
        <v>0</v>
      </c>
      <c r="H192" s="50">
        <f>AUG!K68</f>
        <v>0</v>
      </c>
      <c r="I192" s="45">
        <f>AUG!M68</f>
        <v>0.35424999999999995</v>
      </c>
      <c r="J192" s="50">
        <f>AUG!O68</f>
        <v>0</v>
      </c>
      <c r="K192" s="50">
        <f>AUG!Q68</f>
        <v>0</v>
      </c>
      <c r="L192" s="49" t="s">
        <v>288</v>
      </c>
      <c r="M192" s="49" t="s">
        <v>298</v>
      </c>
    </row>
    <row r="193" spans="1:13" ht="12.75">
      <c r="A193" s="43">
        <v>2011</v>
      </c>
      <c r="B193" s="46" t="s">
        <v>299</v>
      </c>
      <c r="C193" s="43">
        <v>2</v>
      </c>
      <c r="D193" s="48" t="str">
        <f>AUG!A69</f>
        <v>125</v>
      </c>
      <c r="E193" s="50">
        <f>AUG!E69</f>
        <v>10815.59</v>
      </c>
      <c r="F193" s="45">
        <f>AUG!G69</f>
        <v>0.5</v>
      </c>
      <c r="G193" s="50">
        <f>AUG!I69</f>
        <v>5407.795</v>
      </c>
      <c r="H193" s="50">
        <f>AUG!K69</f>
        <v>5407.795</v>
      </c>
      <c r="I193" s="45">
        <f>AUG!M69</f>
        <v>0.39149999999999996</v>
      </c>
      <c r="J193" s="50">
        <f>AUG!O69</f>
        <v>2117.1517424999997</v>
      </c>
      <c r="K193" s="50">
        <f>AUG!Q69</f>
        <v>3290.6432575000003</v>
      </c>
      <c r="L193" s="49" t="s">
        <v>288</v>
      </c>
      <c r="M193" s="49" t="s">
        <v>298</v>
      </c>
    </row>
    <row r="194" spans="1:13" ht="12.75">
      <c r="A194" s="43">
        <v>2011</v>
      </c>
      <c r="B194" s="46" t="s">
        <v>299</v>
      </c>
      <c r="C194" s="43">
        <v>2</v>
      </c>
      <c r="D194" s="48" t="str">
        <f>AUG!A70</f>
        <v>127</v>
      </c>
      <c r="E194" s="50">
        <f>AUG!E70</f>
        <v>16874.12</v>
      </c>
      <c r="F194" s="45">
        <f>AUG!G70</f>
        <v>0.5</v>
      </c>
      <c r="G194" s="50">
        <f>AUG!I70</f>
        <v>8437.06</v>
      </c>
      <c r="H194" s="50">
        <f>AUG!K70</f>
        <v>8437.06</v>
      </c>
      <c r="I194" s="45">
        <f>AUG!M70</f>
        <v>0.541125</v>
      </c>
      <c r="J194" s="50">
        <f>AUG!O70</f>
        <v>4565.504092499999</v>
      </c>
      <c r="K194" s="50">
        <f>AUG!Q70</f>
        <v>3871.5559075</v>
      </c>
      <c r="L194" s="49" t="s">
        <v>288</v>
      </c>
      <c r="M194" s="49" t="s">
        <v>298</v>
      </c>
    </row>
    <row r="195" spans="1:13" ht="12.75">
      <c r="A195" s="43">
        <v>2011</v>
      </c>
      <c r="B195" s="46" t="s">
        <v>299</v>
      </c>
      <c r="C195" s="43">
        <v>2</v>
      </c>
      <c r="D195" s="48" t="str">
        <f>AUG!A71</f>
        <v>131</v>
      </c>
      <c r="E195" s="50">
        <f>AUG!E71</f>
        <v>12794.9</v>
      </c>
      <c r="F195" s="45">
        <f>AUG!G71</f>
        <v>0.5</v>
      </c>
      <c r="G195" s="50">
        <f>AUG!I71</f>
        <v>6397.45</v>
      </c>
      <c r="H195" s="50">
        <f>AUG!K71</f>
        <v>6397.45</v>
      </c>
      <c r="I195" s="45">
        <f>AUG!M71</f>
        <v>0.246375</v>
      </c>
      <c r="J195" s="50">
        <f>AUG!O71</f>
        <v>1576.1717437500001</v>
      </c>
      <c r="K195" s="50">
        <f>AUG!Q71</f>
        <v>4821.27825625</v>
      </c>
      <c r="L195" s="49" t="s">
        <v>288</v>
      </c>
      <c r="M195" s="49" t="s">
        <v>298</v>
      </c>
    </row>
    <row r="196" spans="1:13" ht="12.75">
      <c r="A196" s="43">
        <v>2011</v>
      </c>
      <c r="B196" s="46" t="s">
        <v>299</v>
      </c>
      <c r="C196" s="43">
        <v>2</v>
      </c>
      <c r="D196" s="48" t="str">
        <f>AUG!A72</f>
        <v>133</v>
      </c>
      <c r="E196" s="50">
        <f>AUG!E72</f>
        <v>1229.7</v>
      </c>
      <c r="F196" s="45">
        <f>AUG!G72</f>
        <v>0.5</v>
      </c>
      <c r="G196" s="50">
        <f>AUG!I72</f>
        <v>614.85</v>
      </c>
      <c r="H196" s="50">
        <f>AUG!K72</f>
        <v>614.85</v>
      </c>
      <c r="I196" s="45">
        <f>AUG!M72</f>
        <v>0.41300000000000003</v>
      </c>
      <c r="J196" s="50">
        <f>AUG!O72</f>
        <v>253.93305000000004</v>
      </c>
      <c r="K196" s="50">
        <f>AUG!Q72</f>
        <v>360.91695</v>
      </c>
      <c r="L196" s="49" t="s">
        <v>288</v>
      </c>
      <c r="M196" s="49" t="s">
        <v>298</v>
      </c>
    </row>
    <row r="197" spans="1:13" ht="12.75">
      <c r="A197" s="43">
        <v>2011</v>
      </c>
      <c r="B197" s="46" t="s">
        <v>299</v>
      </c>
      <c r="C197" s="43">
        <v>2</v>
      </c>
      <c r="D197" s="48" t="str">
        <f>AUG!A73</f>
        <v>135</v>
      </c>
      <c r="E197" s="50">
        <f>AUG!E73</f>
        <v>16585.1</v>
      </c>
      <c r="F197" s="45">
        <f>AUG!G73</f>
        <v>0.5</v>
      </c>
      <c r="G197" s="50">
        <f>AUG!I73</f>
        <v>8292.55</v>
      </c>
      <c r="H197" s="50">
        <f>AUG!K73</f>
        <v>8292.55</v>
      </c>
      <c r="I197" s="45">
        <f>AUG!M73</f>
        <v>0.33575</v>
      </c>
      <c r="J197" s="50">
        <f>AUG!O73</f>
        <v>2784.2236624999996</v>
      </c>
      <c r="K197" s="50">
        <f>AUG!Q73</f>
        <v>5508.3263375</v>
      </c>
      <c r="L197" s="49" t="s">
        <v>288</v>
      </c>
      <c r="M197" s="49" t="s">
        <v>298</v>
      </c>
    </row>
    <row r="198" spans="1:13" ht="12.75">
      <c r="A198" s="43">
        <v>2011</v>
      </c>
      <c r="B198" s="46" t="s">
        <v>299</v>
      </c>
      <c r="C198" s="43">
        <v>2</v>
      </c>
      <c r="D198" s="48" t="str">
        <f>AUG!A74</f>
        <v>137</v>
      </c>
      <c r="E198" s="50">
        <f>AUG!E74</f>
        <v>9733.07</v>
      </c>
      <c r="F198" s="45">
        <f>AUG!G74</f>
        <v>0.5</v>
      </c>
      <c r="G198" s="50">
        <f>AUG!I74</f>
        <v>4866.535</v>
      </c>
      <c r="H198" s="50">
        <f>AUG!K74</f>
        <v>4866.535</v>
      </c>
      <c r="I198" s="45">
        <f>AUG!M74</f>
        <v>0.510375</v>
      </c>
      <c r="J198" s="50">
        <f>AUG!O74</f>
        <v>2483.757800625</v>
      </c>
      <c r="K198" s="50">
        <f>AUG!Q74</f>
        <v>2382.777199375</v>
      </c>
      <c r="L198" s="49" t="s">
        <v>288</v>
      </c>
      <c r="M198" s="49" t="s">
        <v>298</v>
      </c>
    </row>
    <row r="199" spans="1:13" ht="12.75">
      <c r="A199" s="43">
        <v>2011</v>
      </c>
      <c r="B199" s="46" t="s">
        <v>299</v>
      </c>
      <c r="C199" s="43">
        <v>2</v>
      </c>
      <c r="D199" s="48" t="str">
        <f>AUG!A75</f>
        <v>139</v>
      </c>
      <c r="E199" s="50">
        <f>AUG!E75</f>
        <v>3399.46</v>
      </c>
      <c r="F199" s="45">
        <f>AUG!G75</f>
        <v>0.5</v>
      </c>
      <c r="G199" s="50">
        <f>AUG!I75</f>
        <v>1699.73</v>
      </c>
      <c r="H199" s="50">
        <f>AUG!K75</f>
        <v>1699.73</v>
      </c>
      <c r="I199" s="45">
        <f>AUG!M75</f>
        <v>0.35812499999999997</v>
      </c>
      <c r="J199" s="50">
        <f>AUG!O75</f>
        <v>608.71580625</v>
      </c>
      <c r="K199" s="50">
        <f>AUG!Q75</f>
        <v>1091.01419375</v>
      </c>
      <c r="L199" s="49" t="s">
        <v>288</v>
      </c>
      <c r="M199" s="49" t="s">
        <v>298</v>
      </c>
    </row>
    <row r="200" spans="1:13" ht="12.75">
      <c r="A200" s="43">
        <v>2011</v>
      </c>
      <c r="B200" s="46" t="s">
        <v>299</v>
      </c>
      <c r="C200" s="43">
        <v>2</v>
      </c>
      <c r="D200" s="48" t="str">
        <f>AUG!A76</f>
        <v>141</v>
      </c>
      <c r="E200" s="50">
        <f>AUG!E76</f>
        <v>0</v>
      </c>
      <c r="F200" s="45">
        <f>AUG!G76</f>
        <v>0.5</v>
      </c>
      <c r="G200" s="50">
        <f>AUG!I76</f>
        <v>0</v>
      </c>
      <c r="H200" s="50">
        <f>AUG!K76</f>
        <v>0</v>
      </c>
      <c r="I200" s="45">
        <f>AUG!M76</f>
        <v>0.317375</v>
      </c>
      <c r="J200" s="50">
        <f>AUG!O76</f>
        <v>0</v>
      </c>
      <c r="K200" s="50">
        <f>AUG!Q76</f>
        <v>0</v>
      </c>
      <c r="L200" s="49" t="s">
        <v>288</v>
      </c>
      <c r="M200" s="49" t="s">
        <v>298</v>
      </c>
    </row>
    <row r="201" spans="1:13" ht="12.75">
      <c r="A201" s="43">
        <v>2011</v>
      </c>
      <c r="B201" s="46" t="s">
        <v>299</v>
      </c>
      <c r="C201" s="43">
        <v>2</v>
      </c>
      <c r="D201" s="48" t="str">
        <f>AUG!A77</f>
        <v>143</v>
      </c>
      <c r="E201" s="50">
        <f>AUG!E77</f>
        <v>46098.99</v>
      </c>
      <c r="F201" s="45">
        <f>AUG!G77</f>
        <v>0.5</v>
      </c>
      <c r="G201" s="50">
        <f>AUG!I77</f>
        <v>23049.495</v>
      </c>
      <c r="H201" s="50">
        <f>AUG!K77</f>
        <v>23049.495</v>
      </c>
      <c r="I201" s="45">
        <f>AUG!M77</f>
        <v>0.294375</v>
      </c>
      <c r="J201" s="50">
        <f>AUG!O77</f>
        <v>6785.1950906249995</v>
      </c>
      <c r="K201" s="50">
        <f>AUG!Q77</f>
        <v>16264.299909375</v>
      </c>
      <c r="L201" s="49" t="s">
        <v>288</v>
      </c>
      <c r="M201" s="49" t="s">
        <v>298</v>
      </c>
    </row>
    <row r="202" spans="1:13" ht="12.75">
      <c r="A202" s="43">
        <v>2011</v>
      </c>
      <c r="B202" s="46" t="s">
        <v>299</v>
      </c>
      <c r="C202" s="43">
        <v>2</v>
      </c>
      <c r="D202" s="48" t="str">
        <f>AUG!A78</f>
        <v>145</v>
      </c>
      <c r="E202" s="50">
        <f>AUG!E78</f>
        <v>17171.96</v>
      </c>
      <c r="F202" s="45">
        <f>AUG!G78</f>
        <v>0.5</v>
      </c>
      <c r="G202" s="50">
        <f>AUG!I78</f>
        <v>8585.98</v>
      </c>
      <c r="H202" s="50">
        <f>AUG!K78</f>
        <v>8585.98</v>
      </c>
      <c r="I202" s="45">
        <f>AUG!M78</f>
        <v>0.54275</v>
      </c>
      <c r="J202" s="50">
        <f>AUG!O78</f>
        <v>4660.040644999999</v>
      </c>
      <c r="K202" s="50">
        <f>AUG!Q78</f>
        <v>3925.9393550000004</v>
      </c>
      <c r="L202" s="49" t="s">
        <v>288</v>
      </c>
      <c r="M202" s="49" t="s">
        <v>298</v>
      </c>
    </row>
    <row r="203" spans="1:13" ht="12.75">
      <c r="A203" s="43">
        <v>2011</v>
      </c>
      <c r="B203" s="46" t="s">
        <v>299</v>
      </c>
      <c r="C203" s="43">
        <v>2</v>
      </c>
      <c r="D203" s="48" t="str">
        <f>AUG!A79</f>
        <v>147</v>
      </c>
      <c r="E203" s="50">
        <f>AUG!E79</f>
        <v>8968.5</v>
      </c>
      <c r="F203" s="45">
        <f>AUG!G79</f>
        <v>0.5</v>
      </c>
      <c r="G203" s="50">
        <f>AUG!I79</f>
        <v>4484.25</v>
      </c>
      <c r="H203" s="50">
        <f>AUG!K79</f>
        <v>4484.25</v>
      </c>
      <c r="I203" s="45">
        <f>AUG!M79</f>
        <v>0.279</v>
      </c>
      <c r="J203" s="50">
        <f>AUG!O79</f>
        <v>1251.1057500000002</v>
      </c>
      <c r="K203" s="50">
        <f>AUG!Q79</f>
        <v>3233.14425</v>
      </c>
      <c r="L203" s="49" t="s">
        <v>288</v>
      </c>
      <c r="M203" s="49" t="s">
        <v>298</v>
      </c>
    </row>
    <row r="204" spans="1:13" ht="12.75">
      <c r="A204" s="43">
        <v>2011</v>
      </c>
      <c r="B204" s="46" t="s">
        <v>299</v>
      </c>
      <c r="C204" s="43">
        <v>2</v>
      </c>
      <c r="D204" s="48" t="str">
        <f>AUG!A80</f>
        <v>149</v>
      </c>
      <c r="E204" s="50">
        <f>AUG!E80</f>
        <v>5373.34</v>
      </c>
      <c r="F204" s="45">
        <f>AUG!G80</f>
        <v>0.5</v>
      </c>
      <c r="G204" s="50">
        <f>AUG!I80</f>
        <v>2686.67</v>
      </c>
      <c r="H204" s="50">
        <f>AUG!K80</f>
        <v>2686.67</v>
      </c>
      <c r="I204" s="45">
        <f>AUG!M80</f>
        <v>0.46449999999999997</v>
      </c>
      <c r="J204" s="50">
        <f>AUG!O80</f>
        <v>1247.9582149999999</v>
      </c>
      <c r="K204" s="50">
        <f>AUG!Q80</f>
        <v>1438.7117850000002</v>
      </c>
      <c r="L204" s="49" t="s">
        <v>288</v>
      </c>
      <c r="M204" s="49" t="s">
        <v>298</v>
      </c>
    </row>
    <row r="205" spans="1:13" ht="12.75">
      <c r="A205" s="43">
        <v>2011</v>
      </c>
      <c r="B205" s="46" t="s">
        <v>299</v>
      </c>
      <c r="C205" s="43">
        <v>2</v>
      </c>
      <c r="D205" s="48" t="str">
        <f>AUG!A81</f>
        <v>153</v>
      </c>
      <c r="E205" s="50">
        <f>AUG!E81</f>
        <v>250822.27</v>
      </c>
      <c r="F205" s="45">
        <f>AUG!G81</f>
        <v>0.5</v>
      </c>
      <c r="G205" s="50">
        <f>AUG!I81</f>
        <v>125411.135</v>
      </c>
      <c r="H205" s="50">
        <f>AUG!K81</f>
        <v>125411.135</v>
      </c>
      <c r="I205" s="45">
        <f>AUG!M81</f>
        <v>0.42674999999999996</v>
      </c>
      <c r="J205" s="50">
        <f>AUG!O81</f>
        <v>53519.201861249996</v>
      </c>
      <c r="K205" s="50">
        <f>AUG!Q81</f>
        <v>71891.93313875</v>
      </c>
      <c r="L205" s="49" t="s">
        <v>288</v>
      </c>
      <c r="M205" s="49" t="s">
        <v>298</v>
      </c>
    </row>
    <row r="206" spans="1:13" ht="12.75">
      <c r="A206" s="43">
        <v>2011</v>
      </c>
      <c r="B206" s="46" t="s">
        <v>299</v>
      </c>
      <c r="C206" s="43">
        <v>2</v>
      </c>
      <c r="D206" s="48" t="str">
        <f>AUG!A82</f>
        <v>155</v>
      </c>
      <c r="E206" s="50">
        <f>AUG!E82</f>
        <v>31441.35</v>
      </c>
      <c r="F206" s="45">
        <f>AUG!G82</f>
        <v>0.5</v>
      </c>
      <c r="G206" s="50">
        <f>AUG!I82</f>
        <v>15720.675</v>
      </c>
      <c r="H206" s="50">
        <f>AUG!K82</f>
        <v>15720.675</v>
      </c>
      <c r="I206" s="45">
        <f>AUG!M82</f>
        <v>0.365375</v>
      </c>
      <c r="J206" s="50">
        <f>AUG!O82</f>
        <v>5743.941628125</v>
      </c>
      <c r="K206" s="50">
        <f>AUG!Q82</f>
        <v>9976.733371875</v>
      </c>
      <c r="L206" s="49" t="s">
        <v>288</v>
      </c>
      <c r="M206" s="49" t="s">
        <v>298</v>
      </c>
    </row>
    <row r="207" spans="1:13" ht="12.75">
      <c r="A207" s="43">
        <v>2011</v>
      </c>
      <c r="B207" s="46" t="s">
        <v>299</v>
      </c>
      <c r="C207" s="43">
        <v>2</v>
      </c>
      <c r="D207" s="48" t="str">
        <f>AUG!A83</f>
        <v>157</v>
      </c>
      <c r="E207" s="50">
        <f>AUG!E83</f>
        <v>12198.5</v>
      </c>
      <c r="F207" s="45">
        <f>AUG!G83</f>
        <v>0.5</v>
      </c>
      <c r="G207" s="50">
        <f>AUG!I83</f>
        <v>6099.25</v>
      </c>
      <c r="H207" s="50">
        <f>AUG!K83</f>
        <v>6099.25</v>
      </c>
      <c r="I207" s="45">
        <f>AUG!M83</f>
        <v>0.524875</v>
      </c>
      <c r="J207" s="50">
        <f>AUG!O83</f>
        <v>3201.34384375</v>
      </c>
      <c r="K207" s="50">
        <f>AUG!Q83</f>
        <v>2897.90615625</v>
      </c>
      <c r="L207" s="49" t="s">
        <v>288</v>
      </c>
      <c r="M207" s="49" t="s">
        <v>298</v>
      </c>
    </row>
    <row r="208" spans="1:13" ht="12.75">
      <c r="A208" s="43">
        <v>2011</v>
      </c>
      <c r="B208" s="46" t="s">
        <v>299</v>
      </c>
      <c r="C208" s="43">
        <v>2</v>
      </c>
      <c r="D208" s="48" t="str">
        <f>AUG!A84</f>
        <v>159</v>
      </c>
      <c r="E208" s="50">
        <f>AUG!E84</f>
        <v>51363.47</v>
      </c>
      <c r="F208" s="45">
        <f>AUG!G84</f>
        <v>0.5</v>
      </c>
      <c r="G208" s="50">
        <f>AUG!I84</f>
        <v>25681.735</v>
      </c>
      <c r="H208" s="50">
        <f>AUG!K84</f>
        <v>25681.735</v>
      </c>
      <c r="I208" s="45">
        <f>AUG!M84</f>
        <v>0.403375</v>
      </c>
      <c r="J208" s="50">
        <f>AUG!O84</f>
        <v>10359.369855625</v>
      </c>
      <c r="K208" s="50">
        <f>AUG!Q84</f>
        <v>15322.365144375</v>
      </c>
      <c r="L208" s="49" t="s">
        <v>288</v>
      </c>
      <c r="M208" s="49" t="s">
        <v>298</v>
      </c>
    </row>
    <row r="209" spans="1:13" ht="12.75">
      <c r="A209" s="43">
        <v>2011</v>
      </c>
      <c r="B209" s="46" t="s">
        <v>299</v>
      </c>
      <c r="C209" s="43">
        <v>2</v>
      </c>
      <c r="D209" s="48" t="str">
        <f>AUG!A85</f>
        <v>161</v>
      </c>
      <c r="E209" s="50">
        <f>AUG!E85</f>
        <v>48799.2</v>
      </c>
      <c r="F209" s="45">
        <f>AUG!G85</f>
        <v>0.5</v>
      </c>
      <c r="G209" s="50">
        <f>AUG!I85</f>
        <v>24399.6</v>
      </c>
      <c r="H209" s="50">
        <f>AUG!K85</f>
        <v>24399.6</v>
      </c>
      <c r="I209" s="45">
        <f>AUG!M85</f>
        <v>0.549625</v>
      </c>
      <c r="J209" s="50">
        <f>AUG!O85</f>
        <v>13410.630149999999</v>
      </c>
      <c r="K209" s="50">
        <f>AUG!Q85</f>
        <v>10988.96985</v>
      </c>
      <c r="L209" s="49" t="s">
        <v>288</v>
      </c>
      <c r="M209" s="49" t="s">
        <v>298</v>
      </c>
    </row>
    <row r="210" spans="1:13" ht="12.75">
      <c r="A210" s="43">
        <v>2011</v>
      </c>
      <c r="B210" s="46" t="s">
        <v>299</v>
      </c>
      <c r="C210" s="43">
        <v>2</v>
      </c>
      <c r="D210" s="48" t="str">
        <f>AUG!A86</f>
        <v>163</v>
      </c>
      <c r="E210" s="50">
        <f>AUG!E86</f>
        <v>51822.61</v>
      </c>
      <c r="F210" s="45">
        <f>AUG!G86</f>
        <v>0.5</v>
      </c>
      <c r="G210" s="50">
        <f>AUG!I86</f>
        <v>25911.305</v>
      </c>
      <c r="H210" s="50">
        <f>AUG!K86</f>
        <v>25911.305</v>
      </c>
      <c r="I210" s="45">
        <f>AUG!M86</f>
        <v>0.292</v>
      </c>
      <c r="J210" s="50">
        <f>AUG!O86</f>
        <v>7566.10106</v>
      </c>
      <c r="K210" s="50">
        <f>AUG!Q86</f>
        <v>18345.20394</v>
      </c>
      <c r="L210" s="49" t="s">
        <v>288</v>
      </c>
      <c r="M210" s="49" t="s">
        <v>298</v>
      </c>
    </row>
    <row r="211" spans="1:13" ht="12.75">
      <c r="A211" s="43">
        <v>2011</v>
      </c>
      <c r="B211" s="46" t="s">
        <v>299</v>
      </c>
      <c r="C211" s="43">
        <v>2</v>
      </c>
      <c r="D211" s="48" t="str">
        <f>AUG!A87</f>
        <v>165</v>
      </c>
      <c r="E211" s="50">
        <f>AUG!E87</f>
        <v>61389.54</v>
      </c>
      <c r="F211" s="45">
        <f>AUG!G87</f>
        <v>0.5</v>
      </c>
      <c r="G211" s="50">
        <f>AUG!I87</f>
        <v>30694.77</v>
      </c>
      <c r="H211" s="50">
        <f>AUG!K87</f>
        <v>30694.77</v>
      </c>
      <c r="I211" s="45">
        <f>AUG!M87</f>
        <v>0.430625</v>
      </c>
      <c r="J211" s="50">
        <f>AUG!O87</f>
        <v>13217.935331249999</v>
      </c>
      <c r="K211" s="50">
        <f>AUG!Q87</f>
        <v>17476.83466875</v>
      </c>
      <c r="L211" s="49" t="s">
        <v>288</v>
      </c>
      <c r="M211" s="49" t="s">
        <v>298</v>
      </c>
    </row>
    <row r="212" spans="1:13" ht="12.75">
      <c r="A212" s="43">
        <v>2011</v>
      </c>
      <c r="B212" s="46" t="s">
        <v>299</v>
      </c>
      <c r="C212" s="43">
        <v>2</v>
      </c>
      <c r="D212" s="48" t="str">
        <f>AUG!A88</f>
        <v>167</v>
      </c>
      <c r="E212" s="50">
        <f>AUG!E88</f>
        <v>12062.6</v>
      </c>
      <c r="F212" s="45">
        <f>AUG!G88</f>
        <v>0.5</v>
      </c>
      <c r="G212" s="50">
        <f>AUG!I88</f>
        <v>6031.3</v>
      </c>
      <c r="H212" s="50">
        <f>AUG!K88</f>
        <v>6031.3</v>
      </c>
      <c r="I212" s="45">
        <f>AUG!M88</f>
        <v>0.23675000000000002</v>
      </c>
      <c r="J212" s="50">
        <f>AUG!O88</f>
        <v>1427.9102750000002</v>
      </c>
      <c r="K212" s="50">
        <f>AUG!Q88</f>
        <v>4603.389725</v>
      </c>
      <c r="L212" s="49" t="s">
        <v>288</v>
      </c>
      <c r="M212" s="49" t="s">
        <v>298</v>
      </c>
    </row>
    <row r="213" spans="1:13" ht="12.75">
      <c r="A213" s="43">
        <v>2011</v>
      </c>
      <c r="B213" s="46" t="s">
        <v>299</v>
      </c>
      <c r="C213" s="43">
        <v>2</v>
      </c>
      <c r="D213" s="48" t="str">
        <f>AUG!A89</f>
        <v>169</v>
      </c>
      <c r="E213" s="50">
        <f>AUG!E89</f>
        <v>12198.5</v>
      </c>
      <c r="F213" s="45">
        <f>AUG!G89</f>
        <v>0.5</v>
      </c>
      <c r="G213" s="50">
        <f>AUG!I89</f>
        <v>6099.25</v>
      </c>
      <c r="H213" s="50">
        <f>AUG!K89</f>
        <v>6099.25</v>
      </c>
      <c r="I213" s="45">
        <f>AUG!M89</f>
        <v>0.39425</v>
      </c>
      <c r="J213" s="50">
        <f>AUG!O89</f>
        <v>2404.6293124999997</v>
      </c>
      <c r="K213" s="50">
        <f>AUG!Q89</f>
        <v>3694.6206875000003</v>
      </c>
      <c r="L213" s="49" t="s">
        <v>288</v>
      </c>
      <c r="M213" s="49" t="s">
        <v>298</v>
      </c>
    </row>
    <row r="214" spans="1:13" ht="12.75">
      <c r="A214" s="43">
        <v>2011</v>
      </c>
      <c r="B214" s="46" t="s">
        <v>299</v>
      </c>
      <c r="C214" s="43">
        <v>2</v>
      </c>
      <c r="D214" s="48" t="str">
        <f>AUG!A90</f>
        <v>171</v>
      </c>
      <c r="E214" s="50">
        <f>AUG!E90</f>
        <v>84762.5</v>
      </c>
      <c r="F214" s="45">
        <f>AUG!G90</f>
        <v>0.5</v>
      </c>
      <c r="G214" s="50">
        <f>AUG!I90</f>
        <v>42381.25</v>
      </c>
      <c r="H214" s="50">
        <f>AUG!K90</f>
        <v>42381.25</v>
      </c>
      <c r="I214" s="45">
        <f>AUG!M90</f>
        <v>0.43962500000000004</v>
      </c>
      <c r="J214" s="50">
        <f>AUG!O90</f>
        <v>18631.85703125</v>
      </c>
      <c r="K214" s="50">
        <f>AUG!Q90</f>
        <v>23749.39296875</v>
      </c>
      <c r="L214" s="49" t="s">
        <v>288</v>
      </c>
      <c r="M214" s="49" t="s">
        <v>298</v>
      </c>
    </row>
    <row r="215" spans="1:13" ht="12.75">
      <c r="A215" s="43">
        <v>2011</v>
      </c>
      <c r="B215" s="46" t="s">
        <v>299</v>
      </c>
      <c r="C215" s="43">
        <v>2</v>
      </c>
      <c r="D215" s="48" t="str">
        <f>AUG!A91</f>
        <v>173</v>
      </c>
      <c r="E215" s="50">
        <f>AUG!E91</f>
        <v>326.5</v>
      </c>
      <c r="F215" s="45">
        <f>AUG!G91</f>
        <v>0.5</v>
      </c>
      <c r="G215" s="50">
        <f>AUG!I91</f>
        <v>163.25</v>
      </c>
      <c r="H215" s="50">
        <f>AUG!K91</f>
        <v>163.25</v>
      </c>
      <c r="I215" s="45">
        <f>AUG!M91</f>
        <v>0.29212499999999997</v>
      </c>
      <c r="J215" s="50">
        <f>AUG!O91</f>
        <v>47.68940625</v>
      </c>
      <c r="K215" s="50">
        <f>AUG!Q91</f>
        <v>115.56059375000001</v>
      </c>
      <c r="L215" s="49" t="s">
        <v>288</v>
      </c>
      <c r="M215" s="49" t="s">
        <v>298</v>
      </c>
    </row>
    <row r="216" spans="1:13" ht="12.75">
      <c r="A216" s="43">
        <v>2011</v>
      </c>
      <c r="B216" s="46" t="s">
        <v>299</v>
      </c>
      <c r="C216" s="43">
        <v>2</v>
      </c>
      <c r="D216" s="48" t="str">
        <f>AUG!A92</f>
        <v>175</v>
      </c>
      <c r="E216" s="50">
        <f>AUG!E92</f>
        <v>0</v>
      </c>
      <c r="F216" s="45">
        <f>AUG!G92</f>
        <v>0.5</v>
      </c>
      <c r="G216" s="50">
        <f>AUG!I92</f>
        <v>0</v>
      </c>
      <c r="H216" s="50">
        <f>AUG!K92</f>
        <v>0</v>
      </c>
      <c r="I216" s="45">
        <f>AUG!M92</f>
        <v>0.40375</v>
      </c>
      <c r="J216" s="50">
        <f>AUG!O92</f>
        <v>0</v>
      </c>
      <c r="K216" s="50">
        <f>AUG!Q92</f>
        <v>0</v>
      </c>
      <c r="L216" s="49" t="s">
        <v>288</v>
      </c>
      <c r="M216" s="49" t="s">
        <v>298</v>
      </c>
    </row>
    <row r="217" spans="1:13" ht="12.75">
      <c r="A217" s="43">
        <v>2011</v>
      </c>
      <c r="B217" s="46" t="s">
        <v>299</v>
      </c>
      <c r="C217" s="43">
        <v>2</v>
      </c>
      <c r="D217" s="48" t="str">
        <f>AUG!A93</f>
        <v>177</v>
      </c>
      <c r="E217" s="50">
        <f>AUG!E93</f>
        <v>230302.48</v>
      </c>
      <c r="F217" s="45">
        <f>AUG!G93</f>
        <v>0.5</v>
      </c>
      <c r="G217" s="50">
        <f>AUG!I93</f>
        <v>115151.24</v>
      </c>
      <c r="H217" s="50">
        <f>AUG!K93</f>
        <v>115151.24</v>
      </c>
      <c r="I217" s="45">
        <f>AUG!M93</f>
        <v>0.5735</v>
      </c>
      <c r="J217" s="50">
        <f>AUG!O93</f>
        <v>66039.23614000001</v>
      </c>
      <c r="K217" s="50">
        <f>AUG!Q93</f>
        <v>49112.00386</v>
      </c>
      <c r="L217" s="49" t="s">
        <v>288</v>
      </c>
      <c r="M217" s="49" t="s">
        <v>298</v>
      </c>
    </row>
    <row r="218" spans="1:13" ht="12.75">
      <c r="A218" s="43">
        <v>2011</v>
      </c>
      <c r="B218" s="46" t="s">
        <v>299</v>
      </c>
      <c r="C218" s="43">
        <v>2</v>
      </c>
      <c r="D218" s="48" t="str">
        <f>AUG!A94</f>
        <v>179</v>
      </c>
      <c r="E218" s="50">
        <f>AUG!E94</f>
        <v>25466.619999999995</v>
      </c>
      <c r="F218" s="45">
        <f>AUG!G94</f>
        <v>0.5</v>
      </c>
      <c r="G218" s="50">
        <f>AUG!I94</f>
        <v>12733.309999999998</v>
      </c>
      <c r="H218" s="50">
        <f>AUG!K94</f>
        <v>12733.309999999998</v>
      </c>
      <c r="I218" s="45">
        <f>AUG!M94</f>
        <v>0.554875</v>
      </c>
      <c r="J218" s="50">
        <f>AUG!O94</f>
        <v>7065.395386249998</v>
      </c>
      <c r="K218" s="50">
        <f>AUG!Q94</f>
        <v>5667.914613749999</v>
      </c>
      <c r="L218" s="49" t="s">
        <v>288</v>
      </c>
      <c r="M218" s="49" t="s">
        <v>298</v>
      </c>
    </row>
    <row r="219" spans="1:13" ht="12.75">
      <c r="A219" s="43">
        <v>2011</v>
      </c>
      <c r="B219" s="46" t="s">
        <v>299</v>
      </c>
      <c r="C219" s="43">
        <v>2</v>
      </c>
      <c r="D219" s="48" t="str">
        <f>AUG!A95</f>
        <v>181</v>
      </c>
      <c r="E219" s="50">
        <f>AUG!E95</f>
        <v>24003.5</v>
      </c>
      <c r="F219" s="45">
        <f>AUG!G95</f>
        <v>0.5</v>
      </c>
      <c r="G219" s="50">
        <f>AUG!I95</f>
        <v>12001.75</v>
      </c>
      <c r="H219" s="50">
        <f>AUG!K95</f>
        <v>12001.75</v>
      </c>
      <c r="I219" s="45">
        <f>AUG!M95</f>
        <v>0.49737499999999996</v>
      </c>
      <c r="J219" s="50">
        <f>AUG!O95</f>
        <v>5969.370406249999</v>
      </c>
      <c r="K219" s="50">
        <f>AUG!Q95</f>
        <v>6032.379593750001</v>
      </c>
      <c r="L219" s="49" t="s">
        <v>288</v>
      </c>
      <c r="M219" s="49" t="s">
        <v>298</v>
      </c>
    </row>
    <row r="220" spans="1:13" ht="12.75">
      <c r="A220" s="43">
        <v>2011</v>
      </c>
      <c r="B220" s="46" t="s">
        <v>299</v>
      </c>
      <c r="C220" s="43">
        <v>2</v>
      </c>
      <c r="D220" s="48" t="str">
        <f>AUG!A96</f>
        <v>183</v>
      </c>
      <c r="E220" s="50">
        <f>AUG!E96</f>
        <v>6397.02</v>
      </c>
      <c r="F220" s="45">
        <f>AUG!G96</f>
        <v>0.5</v>
      </c>
      <c r="G220" s="50">
        <f>AUG!I96</f>
        <v>3198.51</v>
      </c>
      <c r="H220" s="50">
        <f>AUG!K96</f>
        <v>3198.51</v>
      </c>
      <c r="I220" s="45">
        <f>AUG!M96</f>
        <v>0.298375</v>
      </c>
      <c r="J220" s="50">
        <f>AUG!O96</f>
        <v>954.3554212500001</v>
      </c>
      <c r="K220" s="50">
        <f>AUG!Q96</f>
        <v>2244.15457875</v>
      </c>
      <c r="L220" s="49" t="s">
        <v>288</v>
      </c>
      <c r="M220" s="49" t="s">
        <v>298</v>
      </c>
    </row>
    <row r="221" spans="1:13" ht="12.75">
      <c r="A221" s="43">
        <v>2011</v>
      </c>
      <c r="B221" s="46" t="s">
        <v>299</v>
      </c>
      <c r="C221" s="43">
        <v>2</v>
      </c>
      <c r="D221" s="48" t="str">
        <f>AUG!A97</f>
        <v>185</v>
      </c>
      <c r="E221" s="50">
        <f>AUG!E97</f>
        <v>0</v>
      </c>
      <c r="F221" s="45">
        <f>AUG!G97</f>
        <v>0.5</v>
      </c>
      <c r="G221" s="50">
        <f>AUG!I97</f>
        <v>0</v>
      </c>
      <c r="H221" s="50">
        <f>AUG!K97</f>
        <v>0</v>
      </c>
      <c r="I221" s="45">
        <f>AUG!M97</f>
        <v>0.306875</v>
      </c>
      <c r="J221" s="50">
        <f>AUG!O97</f>
        <v>0</v>
      </c>
      <c r="K221" s="50">
        <f>AUG!Q97</f>
        <v>0</v>
      </c>
      <c r="L221" s="49" t="s">
        <v>288</v>
      </c>
      <c r="M221" s="49" t="s">
        <v>298</v>
      </c>
    </row>
    <row r="222" spans="1:13" ht="12.75">
      <c r="A222" s="43">
        <v>2011</v>
      </c>
      <c r="B222" s="46" t="s">
        <v>299</v>
      </c>
      <c r="C222" s="43">
        <v>2</v>
      </c>
      <c r="D222" s="48" t="str">
        <f>AUG!A98</f>
        <v>187</v>
      </c>
      <c r="E222" s="50">
        <f>AUG!E98</f>
        <v>22544.4</v>
      </c>
      <c r="F222" s="45">
        <f>AUG!G98</f>
        <v>0.5</v>
      </c>
      <c r="G222" s="50">
        <f>AUG!I98</f>
        <v>11272.2</v>
      </c>
      <c r="H222" s="50">
        <f>AUG!K98</f>
        <v>11272.2</v>
      </c>
      <c r="I222" s="45">
        <f>AUG!M98</f>
        <v>0.48162499999999997</v>
      </c>
      <c r="J222" s="50">
        <f>AUG!O98</f>
        <v>5428.973325</v>
      </c>
      <c r="K222" s="50">
        <f>AUG!Q98</f>
        <v>5843.226675000001</v>
      </c>
      <c r="L222" s="49" t="s">
        <v>288</v>
      </c>
      <c r="M222" s="49" t="s">
        <v>298</v>
      </c>
    </row>
    <row r="223" spans="1:13" ht="12.75">
      <c r="A223" s="43">
        <v>2011</v>
      </c>
      <c r="B223" s="46" t="s">
        <v>299</v>
      </c>
      <c r="C223" s="43">
        <v>2</v>
      </c>
      <c r="D223" s="48" t="str">
        <f>AUG!A99</f>
        <v>191</v>
      </c>
      <c r="E223" s="50">
        <f>AUG!E99</f>
        <v>0</v>
      </c>
      <c r="F223" s="45">
        <f>AUG!G99</f>
        <v>0.5</v>
      </c>
      <c r="G223" s="50">
        <f>AUG!I99</f>
        <v>0</v>
      </c>
      <c r="H223" s="50">
        <f>AUG!K99</f>
        <v>0</v>
      </c>
      <c r="I223" s="45">
        <f>AUG!M99</f>
        <v>0.34500000000000003</v>
      </c>
      <c r="J223" s="50">
        <f>AUG!O99</f>
        <v>0</v>
      </c>
      <c r="K223" s="50">
        <f>AUG!Q99</f>
        <v>0</v>
      </c>
      <c r="L223" s="49" t="s">
        <v>288</v>
      </c>
      <c r="M223" s="49" t="s">
        <v>298</v>
      </c>
    </row>
    <row r="224" spans="1:13" ht="12.75">
      <c r="A224" s="43">
        <v>2011</v>
      </c>
      <c r="B224" s="46" t="s">
        <v>299</v>
      </c>
      <c r="C224" s="43">
        <v>2</v>
      </c>
      <c r="D224" s="48" t="str">
        <f>AUG!A100</f>
        <v>193</v>
      </c>
      <c r="E224" s="50">
        <f>AUG!E100</f>
        <v>0</v>
      </c>
      <c r="F224" s="45">
        <f>AUG!G100</f>
        <v>0.5</v>
      </c>
      <c r="G224" s="50">
        <f>AUG!I100</f>
        <v>0</v>
      </c>
      <c r="H224" s="50">
        <f>AUG!K100</f>
        <v>0</v>
      </c>
      <c r="I224" s="45">
        <f>AUG!M100</f>
        <v>0.378125</v>
      </c>
      <c r="J224" s="50">
        <f>AUG!O100</f>
        <v>0</v>
      </c>
      <c r="K224" s="50">
        <f>AUG!Q100</f>
        <v>0</v>
      </c>
      <c r="L224" s="49" t="s">
        <v>288</v>
      </c>
      <c r="M224" s="49" t="s">
        <v>298</v>
      </c>
    </row>
    <row r="225" spans="1:13" ht="12.75">
      <c r="A225" s="43">
        <v>2011</v>
      </c>
      <c r="B225" s="46" t="s">
        <v>299</v>
      </c>
      <c r="C225" s="43">
        <v>2</v>
      </c>
      <c r="D225" s="48" t="str">
        <f>AUG!A101</f>
        <v>195</v>
      </c>
      <c r="E225" s="50">
        <f>AUG!E101</f>
        <v>0</v>
      </c>
      <c r="F225" s="45">
        <f>AUG!G101</f>
        <v>0.5</v>
      </c>
      <c r="G225" s="50">
        <f>AUG!I101</f>
        <v>0</v>
      </c>
      <c r="H225" s="50">
        <f>AUG!K101</f>
        <v>0</v>
      </c>
      <c r="I225" s="45">
        <f>AUG!M101</f>
        <v>0.34437500000000004</v>
      </c>
      <c r="J225" s="50">
        <f>AUG!O101</f>
        <v>0</v>
      </c>
      <c r="K225" s="50">
        <f>AUG!Q101</f>
        <v>0</v>
      </c>
      <c r="L225" s="49" t="s">
        <v>288</v>
      </c>
      <c r="M225" s="49" t="s">
        <v>298</v>
      </c>
    </row>
    <row r="226" spans="1:13" ht="12.75">
      <c r="A226" s="43">
        <v>2011</v>
      </c>
      <c r="B226" s="46" t="s">
        <v>299</v>
      </c>
      <c r="C226" s="43">
        <v>2</v>
      </c>
      <c r="D226" s="48" t="str">
        <f>AUG!A102</f>
        <v>197</v>
      </c>
      <c r="E226" s="50">
        <f>AUG!E102</f>
        <v>72197.4</v>
      </c>
      <c r="F226" s="45">
        <f>AUG!G102</f>
        <v>0.5</v>
      </c>
      <c r="G226" s="50">
        <f>AUG!I102</f>
        <v>36098.7</v>
      </c>
      <c r="H226" s="50">
        <f>AUG!K102</f>
        <v>36098.7</v>
      </c>
      <c r="I226" s="45">
        <f>AUG!M102</f>
        <v>0.33849999999999997</v>
      </c>
      <c r="J226" s="50">
        <f>AUG!O102</f>
        <v>12219.409949999997</v>
      </c>
      <c r="K226" s="50">
        <f>AUG!Q102</f>
        <v>23879.29005</v>
      </c>
      <c r="L226" s="49" t="s">
        <v>288</v>
      </c>
      <c r="M226" s="49" t="s">
        <v>298</v>
      </c>
    </row>
    <row r="227" spans="1:13" ht="12.75">
      <c r="A227" s="43">
        <v>2011</v>
      </c>
      <c r="B227" s="46" t="s">
        <v>299</v>
      </c>
      <c r="C227" s="43">
        <v>2</v>
      </c>
      <c r="D227" s="48" t="str">
        <f>AUG!A103</f>
        <v>199</v>
      </c>
      <c r="E227" s="50">
        <f>AUG!E103</f>
        <v>20080.22</v>
      </c>
      <c r="F227" s="45">
        <f>AUG!G103</f>
        <v>0.5</v>
      </c>
      <c r="G227" s="50">
        <f>AUG!I103</f>
        <v>10040.11</v>
      </c>
      <c r="H227" s="50">
        <f>AUG!K103</f>
        <v>10040.11</v>
      </c>
      <c r="I227" s="45">
        <f>AUG!M103</f>
        <v>0.486</v>
      </c>
      <c r="J227" s="50">
        <f>AUG!O103</f>
        <v>4879.493460000001</v>
      </c>
      <c r="K227" s="50">
        <f>AUG!Q103</f>
        <v>5160.61654</v>
      </c>
      <c r="L227" s="49" t="s">
        <v>288</v>
      </c>
      <c r="M227" s="49" t="s">
        <v>298</v>
      </c>
    </row>
    <row r="228" spans="1:13" ht="12.75">
      <c r="A228" s="43">
        <v>2011</v>
      </c>
      <c r="B228" s="46" t="s">
        <v>299</v>
      </c>
      <c r="C228" s="43">
        <v>2</v>
      </c>
      <c r="D228" s="48" t="str">
        <f>AUG!A104</f>
        <v>510</v>
      </c>
      <c r="E228" s="50">
        <f>AUG!E104</f>
        <v>124400</v>
      </c>
      <c r="F228" s="45">
        <f>AUG!G104</f>
        <v>0.5</v>
      </c>
      <c r="G228" s="50">
        <f>AUG!I104</f>
        <v>62200</v>
      </c>
      <c r="H228" s="50">
        <f>AUG!K104</f>
        <v>62200</v>
      </c>
      <c r="I228" s="45">
        <f>AUG!M104</f>
        <v>0.663625</v>
      </c>
      <c r="J228" s="50">
        <f>AUG!O104</f>
        <v>41277.475</v>
      </c>
      <c r="K228" s="50">
        <f>AUG!Q104</f>
        <v>20922.525</v>
      </c>
      <c r="L228" s="49" t="s">
        <v>288</v>
      </c>
      <c r="M228" s="49" t="s">
        <v>298</v>
      </c>
    </row>
    <row r="229" spans="1:13" ht="12.75">
      <c r="A229" s="43">
        <v>2011</v>
      </c>
      <c r="B229" s="46" t="s">
        <v>299</v>
      </c>
      <c r="C229" s="43">
        <v>2</v>
      </c>
      <c r="D229" s="48" t="str">
        <f>AUG!A105</f>
        <v>515</v>
      </c>
      <c r="E229" s="50">
        <f>AUG!E105</f>
        <v>3136.58</v>
      </c>
      <c r="F229" s="45">
        <f>AUG!G105</f>
        <v>0.5</v>
      </c>
      <c r="G229" s="50">
        <f>AUG!I105</f>
        <v>1568.29</v>
      </c>
      <c r="H229" s="50">
        <f>AUG!K105</f>
        <v>1568.29</v>
      </c>
      <c r="I229" s="45">
        <f>AUG!M105</f>
        <v>0.31875</v>
      </c>
      <c r="J229" s="50">
        <f>AUG!O105</f>
        <v>499.89243749999997</v>
      </c>
      <c r="K229" s="50">
        <f>AUG!Q105</f>
        <v>1068.3975625</v>
      </c>
      <c r="L229" s="49" t="s">
        <v>288</v>
      </c>
      <c r="M229" s="49" t="s">
        <v>298</v>
      </c>
    </row>
    <row r="230" spans="1:13" ht="12.75">
      <c r="A230" s="43">
        <v>2011</v>
      </c>
      <c r="B230" s="46" t="s">
        <v>299</v>
      </c>
      <c r="C230" s="43">
        <v>2</v>
      </c>
      <c r="D230" s="48" t="str">
        <f>AUG!A106</f>
        <v>520</v>
      </c>
      <c r="E230" s="50">
        <f>AUG!E106</f>
        <v>13489.42</v>
      </c>
      <c r="F230" s="45">
        <f>AUG!G106</f>
        <v>0.5</v>
      </c>
      <c r="G230" s="50">
        <f>AUG!I106</f>
        <v>6744.71</v>
      </c>
      <c r="H230" s="50">
        <f>AUG!K106</f>
        <v>6744.71</v>
      </c>
      <c r="I230" s="45">
        <f>AUG!M106</f>
        <v>0.31837499999999996</v>
      </c>
      <c r="J230" s="50">
        <f>AUG!O106</f>
        <v>2147.34704625</v>
      </c>
      <c r="K230" s="50">
        <f>AUG!Q106</f>
        <v>4597.36295375</v>
      </c>
      <c r="L230" s="49" t="s">
        <v>288</v>
      </c>
      <c r="M230" s="49" t="s">
        <v>298</v>
      </c>
    </row>
    <row r="231" spans="1:13" ht="12.75">
      <c r="A231" s="43">
        <v>2011</v>
      </c>
      <c r="B231" s="46" t="s">
        <v>299</v>
      </c>
      <c r="C231" s="43">
        <v>2</v>
      </c>
      <c r="D231" s="48" t="str">
        <f>AUG!A107</f>
        <v>530</v>
      </c>
      <c r="E231" s="50">
        <f>AUG!E107</f>
        <v>41235.9</v>
      </c>
      <c r="F231" s="45">
        <f>AUG!G107</f>
        <v>0.5</v>
      </c>
      <c r="G231" s="50">
        <f>AUG!I107</f>
        <v>20617.95</v>
      </c>
      <c r="H231" s="50">
        <f>AUG!K107</f>
        <v>20617.95</v>
      </c>
      <c r="I231" s="45">
        <f>AUG!M107</f>
        <v>0.29112499999999997</v>
      </c>
      <c r="J231" s="50">
        <f>AUG!O107</f>
        <v>6002.40069375</v>
      </c>
      <c r="K231" s="50">
        <f>AUG!Q107</f>
        <v>14615.54930625</v>
      </c>
      <c r="L231" s="49" t="s">
        <v>288</v>
      </c>
      <c r="M231" s="49" t="s">
        <v>298</v>
      </c>
    </row>
    <row r="232" spans="1:13" ht="12.75">
      <c r="A232" s="43">
        <v>2011</v>
      </c>
      <c r="B232" s="46" t="s">
        <v>299</v>
      </c>
      <c r="C232" s="43">
        <v>2</v>
      </c>
      <c r="D232" s="48" t="str">
        <f>AUG!A108</f>
        <v>540</v>
      </c>
      <c r="E232" s="50">
        <f>AUG!E108</f>
        <v>94165.31</v>
      </c>
      <c r="F232" s="45">
        <f>AUG!G108</f>
        <v>0.5</v>
      </c>
      <c r="G232" s="50">
        <f>AUG!I108</f>
        <v>47082.655</v>
      </c>
      <c r="H232" s="50">
        <f>AUG!K108</f>
        <v>47082.655</v>
      </c>
      <c r="I232" s="45">
        <f>AUG!M108</f>
        <v>0.3835</v>
      </c>
      <c r="J232" s="50">
        <f>AUG!O108</f>
        <v>18056.1981925</v>
      </c>
      <c r="K232" s="50">
        <f>AUG!Q108</f>
        <v>29026.4568075</v>
      </c>
      <c r="L232" s="49" t="s">
        <v>288</v>
      </c>
      <c r="M232" s="49" t="s">
        <v>298</v>
      </c>
    </row>
    <row r="233" spans="1:13" ht="12.75">
      <c r="A233" s="43">
        <v>2011</v>
      </c>
      <c r="B233" s="46" t="s">
        <v>299</v>
      </c>
      <c r="C233" s="43">
        <v>2</v>
      </c>
      <c r="D233" s="48" t="str">
        <f>AUG!A109</f>
        <v>550</v>
      </c>
      <c r="E233" s="50">
        <f>AUG!E109</f>
        <v>62314.36</v>
      </c>
      <c r="F233" s="45">
        <f>AUG!G109</f>
        <v>0.5</v>
      </c>
      <c r="G233" s="50">
        <f>AUG!I109</f>
        <v>31157.18</v>
      </c>
      <c r="H233" s="50">
        <f>AUG!K109</f>
        <v>31157.18</v>
      </c>
      <c r="I233" s="45">
        <f>AUG!M109</f>
        <v>0.464375</v>
      </c>
      <c r="J233" s="50">
        <f>AUG!O109</f>
        <v>14468.6154625</v>
      </c>
      <c r="K233" s="50">
        <f>AUG!Q109</f>
        <v>16688.564537500002</v>
      </c>
      <c r="L233" s="49" t="s">
        <v>288</v>
      </c>
      <c r="M233" s="49" t="s">
        <v>298</v>
      </c>
    </row>
    <row r="234" spans="1:13" ht="12.75">
      <c r="A234" s="43">
        <v>2011</v>
      </c>
      <c r="B234" s="46" t="s">
        <v>299</v>
      </c>
      <c r="C234" s="43">
        <v>2</v>
      </c>
      <c r="D234" s="48" t="str">
        <f>AUG!A110</f>
        <v>570</v>
      </c>
      <c r="E234" s="50">
        <f>AUG!E110</f>
        <v>0</v>
      </c>
      <c r="F234" s="45">
        <f>AUG!G110</f>
        <v>0.5</v>
      </c>
      <c r="G234" s="50">
        <f>AUG!I110</f>
        <v>0</v>
      </c>
      <c r="H234" s="50">
        <f>AUG!K110</f>
        <v>0</v>
      </c>
      <c r="I234" s="45">
        <f>AUG!M110</f>
        <v>0.503375</v>
      </c>
      <c r="J234" s="50">
        <f>AUG!O110</f>
        <v>0</v>
      </c>
      <c r="K234" s="50">
        <f>AUG!Q110</f>
        <v>0</v>
      </c>
      <c r="L234" s="49" t="s">
        <v>288</v>
      </c>
      <c r="M234" s="49" t="s">
        <v>298</v>
      </c>
    </row>
    <row r="235" spans="1:13" ht="12.75">
      <c r="A235" s="43">
        <v>2011</v>
      </c>
      <c r="B235" s="46" t="s">
        <v>299</v>
      </c>
      <c r="C235" s="43">
        <v>2</v>
      </c>
      <c r="D235" s="48" t="str">
        <f>AUG!A111</f>
        <v>580</v>
      </c>
      <c r="E235" s="50">
        <f>AUG!E111</f>
        <v>0</v>
      </c>
      <c r="F235" s="45">
        <f>AUG!G111</f>
        <v>0.5</v>
      </c>
      <c r="G235" s="50">
        <f>AUG!I111</f>
        <v>0</v>
      </c>
      <c r="H235" s="50">
        <f>AUG!K111</f>
        <v>0</v>
      </c>
      <c r="I235" s="45">
        <f>AUG!M111</f>
        <v>0.312</v>
      </c>
      <c r="J235" s="50">
        <f>AUG!O111</f>
        <v>0</v>
      </c>
      <c r="K235" s="50">
        <f>AUG!Q111</f>
        <v>0</v>
      </c>
      <c r="L235" s="49" t="s">
        <v>288</v>
      </c>
      <c r="M235" s="49" t="s">
        <v>298</v>
      </c>
    </row>
    <row r="236" spans="1:13" ht="12.75">
      <c r="A236" s="43">
        <v>2011</v>
      </c>
      <c r="B236" s="46" t="s">
        <v>299</v>
      </c>
      <c r="C236" s="43">
        <v>2</v>
      </c>
      <c r="D236" s="48" t="str">
        <f>AUG!A112</f>
        <v>590</v>
      </c>
      <c r="E236" s="50">
        <f>AUG!E112</f>
        <v>38789.26</v>
      </c>
      <c r="F236" s="45">
        <f>AUG!G112</f>
        <v>0.5</v>
      </c>
      <c r="G236" s="50">
        <f>AUG!I112</f>
        <v>19394.63</v>
      </c>
      <c r="H236" s="50">
        <f>AUG!K112</f>
        <v>19394.63</v>
      </c>
      <c r="I236" s="45">
        <f>AUG!M112</f>
        <v>0.277875</v>
      </c>
      <c r="J236" s="50">
        <f>AUG!O112</f>
        <v>5389.28281125</v>
      </c>
      <c r="K236" s="50">
        <f>AUG!Q112</f>
        <v>14005.347188750002</v>
      </c>
      <c r="L236" s="49" t="s">
        <v>288</v>
      </c>
      <c r="M236" s="49" t="s">
        <v>298</v>
      </c>
    </row>
    <row r="237" spans="1:13" ht="12.75">
      <c r="A237" s="43">
        <v>2011</v>
      </c>
      <c r="B237" s="46" t="s">
        <v>299</v>
      </c>
      <c r="C237" s="43">
        <v>2</v>
      </c>
      <c r="D237" s="48" t="str">
        <f>AUG!A113</f>
        <v>620</v>
      </c>
      <c r="E237" s="50">
        <f>AUG!E113</f>
        <v>0</v>
      </c>
      <c r="F237" s="45">
        <f>AUG!G113</f>
        <v>0.5</v>
      </c>
      <c r="G237" s="50">
        <f>AUG!I113</f>
        <v>0</v>
      </c>
      <c r="H237" s="50">
        <f>AUG!K113</f>
        <v>0</v>
      </c>
      <c r="I237" s="45">
        <f>AUG!M113</f>
        <v>0.46375</v>
      </c>
      <c r="J237" s="50">
        <f>AUG!O113</f>
        <v>0</v>
      </c>
      <c r="K237" s="50">
        <f>AUG!Q113</f>
        <v>0</v>
      </c>
      <c r="L237" s="49" t="s">
        <v>288</v>
      </c>
      <c r="M237" s="49" t="s">
        <v>298</v>
      </c>
    </row>
    <row r="238" spans="1:13" ht="12.75">
      <c r="A238" s="43">
        <v>2011</v>
      </c>
      <c r="B238" s="46" t="s">
        <v>299</v>
      </c>
      <c r="C238" s="43">
        <v>2</v>
      </c>
      <c r="D238" s="48" t="str">
        <f>AUG!A114</f>
        <v>630</v>
      </c>
      <c r="E238" s="50">
        <f>AUG!E114</f>
        <v>41660.5</v>
      </c>
      <c r="F238" s="45">
        <f>AUG!G114</f>
        <v>0.5</v>
      </c>
      <c r="G238" s="50">
        <f>AUG!I114</f>
        <v>20830.25</v>
      </c>
      <c r="H238" s="50">
        <f>AUG!K114</f>
        <v>20830.25</v>
      </c>
      <c r="I238" s="45">
        <f>AUG!M114</f>
        <v>0.43012500000000004</v>
      </c>
      <c r="J238" s="50">
        <f>AUG!O114</f>
        <v>8959.611281250001</v>
      </c>
      <c r="K238" s="50">
        <f>AUG!Q114</f>
        <v>11870.638718749999</v>
      </c>
      <c r="L238" s="49" t="s">
        <v>288</v>
      </c>
      <c r="M238" s="49" t="s">
        <v>298</v>
      </c>
    </row>
    <row r="239" spans="1:13" ht="12.75">
      <c r="A239" s="43">
        <v>2011</v>
      </c>
      <c r="B239" s="46" t="s">
        <v>299</v>
      </c>
      <c r="C239" s="43">
        <v>2</v>
      </c>
      <c r="D239" s="48" t="str">
        <f>AUG!A115</f>
        <v>640</v>
      </c>
      <c r="E239" s="50">
        <f>AUG!E115</f>
        <v>13772.5</v>
      </c>
      <c r="F239" s="45">
        <f>AUG!G115</f>
        <v>0.5</v>
      </c>
      <c r="G239" s="50">
        <f>AUG!I115</f>
        <v>6886.25</v>
      </c>
      <c r="H239" s="50">
        <f>AUG!K115</f>
        <v>6886.25</v>
      </c>
      <c r="I239" s="45">
        <f>AUG!M115</f>
        <v>0.39325</v>
      </c>
      <c r="J239" s="50">
        <f>AUG!O115</f>
        <v>2708.0178124999998</v>
      </c>
      <c r="K239" s="50">
        <f>AUG!Q115</f>
        <v>4178.2321875</v>
      </c>
      <c r="L239" s="49" t="s">
        <v>288</v>
      </c>
      <c r="M239" s="49" t="s">
        <v>298</v>
      </c>
    </row>
    <row r="240" spans="1:13" ht="12.75">
      <c r="A240" s="43">
        <v>2011</v>
      </c>
      <c r="B240" s="46" t="s">
        <v>299</v>
      </c>
      <c r="C240" s="43">
        <v>2</v>
      </c>
      <c r="D240" s="48" t="str">
        <f>AUG!A116</f>
        <v>650</v>
      </c>
      <c r="E240" s="50">
        <f>AUG!E116</f>
        <v>0</v>
      </c>
      <c r="F240" s="45">
        <f>AUG!G116</f>
        <v>0.5</v>
      </c>
      <c r="G240" s="50">
        <f>AUG!I116</f>
        <v>0</v>
      </c>
      <c r="H240" s="50">
        <f>AUG!K116</f>
        <v>0</v>
      </c>
      <c r="I240" s="45">
        <f>AUG!M116</f>
        <v>0.402875</v>
      </c>
      <c r="J240" s="50">
        <f>AUG!O116</f>
        <v>0</v>
      </c>
      <c r="K240" s="50">
        <f>AUG!Q116</f>
        <v>0</v>
      </c>
      <c r="L240" s="49" t="s">
        <v>288</v>
      </c>
      <c r="M240" s="49" t="s">
        <v>298</v>
      </c>
    </row>
    <row r="241" spans="1:13" ht="12.75">
      <c r="A241" s="43">
        <v>2011</v>
      </c>
      <c r="B241" s="46" t="s">
        <v>299</v>
      </c>
      <c r="C241" s="43">
        <v>2</v>
      </c>
      <c r="D241" s="48" t="str">
        <f>AUG!A117</f>
        <v>660</v>
      </c>
      <c r="E241" s="50">
        <f>AUG!E117</f>
        <v>39363.5</v>
      </c>
      <c r="F241" s="45">
        <f>AUG!G117</f>
        <v>0.5</v>
      </c>
      <c r="G241" s="50">
        <f>AUG!I117</f>
        <v>19681.75</v>
      </c>
      <c r="H241" s="50">
        <f>AUG!K117</f>
        <v>19681.75</v>
      </c>
      <c r="I241" s="45">
        <f>AUG!M117</f>
        <v>0.47600000000000003</v>
      </c>
      <c r="J241" s="50">
        <f>AUG!O117</f>
        <v>9368.513</v>
      </c>
      <c r="K241" s="50">
        <f>AUG!Q117</f>
        <v>10313.237</v>
      </c>
      <c r="L241" s="49" t="s">
        <v>288</v>
      </c>
      <c r="M241" s="49" t="s">
        <v>298</v>
      </c>
    </row>
    <row r="242" spans="1:13" ht="12.75">
      <c r="A242" s="43">
        <v>2011</v>
      </c>
      <c r="B242" s="46" t="s">
        <v>299</v>
      </c>
      <c r="C242" s="43">
        <v>2</v>
      </c>
      <c r="D242" s="48" t="str">
        <f>AUG!A118</f>
        <v>670</v>
      </c>
      <c r="E242" s="50">
        <f>AUG!E118</f>
        <v>9147.27</v>
      </c>
      <c r="F242" s="45">
        <f>AUG!G118</f>
        <v>0.5</v>
      </c>
      <c r="G242" s="50">
        <f>AUG!I118</f>
        <v>4573.635</v>
      </c>
      <c r="H242" s="50">
        <f>AUG!K118</f>
        <v>4573.635</v>
      </c>
      <c r="I242" s="45">
        <f>AUG!M118</f>
        <v>0.333375</v>
      </c>
      <c r="J242" s="50">
        <f>AUG!O118</f>
        <v>1524.7355681249999</v>
      </c>
      <c r="K242" s="50">
        <f>AUG!Q118</f>
        <v>3048.899431875</v>
      </c>
      <c r="L242" s="49" t="s">
        <v>288</v>
      </c>
      <c r="M242" s="49" t="s">
        <v>298</v>
      </c>
    </row>
    <row r="243" spans="1:13" ht="12.75">
      <c r="A243" s="43">
        <v>2011</v>
      </c>
      <c r="B243" s="46" t="s">
        <v>299</v>
      </c>
      <c r="C243" s="43">
        <v>2</v>
      </c>
      <c r="D243" s="48" t="str">
        <f>AUG!A119</f>
        <v>678</v>
      </c>
      <c r="E243" s="50">
        <f>AUG!E119</f>
        <v>12706.9</v>
      </c>
      <c r="F243" s="45">
        <f>AUG!G119</f>
        <v>0.5</v>
      </c>
      <c r="G243" s="50">
        <f>AUG!I119</f>
        <v>6353.45</v>
      </c>
      <c r="H243" s="50">
        <f>AUG!K119</f>
        <v>6353.45</v>
      </c>
      <c r="I243" s="45">
        <f>AUG!M119</f>
        <v>0.41275</v>
      </c>
      <c r="J243" s="50">
        <f>AUG!O119</f>
        <v>2622.3864875</v>
      </c>
      <c r="K243" s="50">
        <f>AUG!Q119</f>
        <v>3731.0635125</v>
      </c>
      <c r="L243" s="49" t="s">
        <v>288</v>
      </c>
      <c r="M243" s="49" t="s">
        <v>298</v>
      </c>
    </row>
    <row r="244" spans="1:13" ht="12.75">
      <c r="A244" s="43">
        <v>2011</v>
      </c>
      <c r="B244" s="46" t="s">
        <v>299</v>
      </c>
      <c r="C244" s="43">
        <v>2</v>
      </c>
      <c r="D244" s="48" t="str">
        <f>AUG!A120</f>
        <v>680</v>
      </c>
      <c r="E244" s="50">
        <f>AUG!E120</f>
        <v>96388.83</v>
      </c>
      <c r="F244" s="45">
        <f>AUG!G120</f>
        <v>0.5</v>
      </c>
      <c r="G244" s="50">
        <f>AUG!I120</f>
        <v>48194.415</v>
      </c>
      <c r="H244" s="50">
        <f>AUG!K120</f>
        <v>48194.415</v>
      </c>
      <c r="I244" s="45">
        <f>AUG!M120</f>
        <v>0.342</v>
      </c>
      <c r="J244" s="50">
        <f>AUG!O120</f>
        <v>16482.489930000003</v>
      </c>
      <c r="K244" s="50">
        <f>AUG!Q120</f>
        <v>31711.925069999998</v>
      </c>
      <c r="L244" s="49" t="s">
        <v>288</v>
      </c>
      <c r="M244" s="49" t="s">
        <v>298</v>
      </c>
    </row>
    <row r="245" spans="1:13" ht="12.75">
      <c r="A245" s="43">
        <v>2011</v>
      </c>
      <c r="B245" s="46" t="s">
        <v>299</v>
      </c>
      <c r="C245" s="43">
        <v>2</v>
      </c>
      <c r="D245" s="48" t="str">
        <f>AUG!A121</f>
        <v>683</v>
      </c>
      <c r="E245" s="50">
        <f>AUG!E121</f>
        <v>60812.18</v>
      </c>
      <c r="F245" s="45">
        <f>AUG!G121</f>
        <v>0.5</v>
      </c>
      <c r="G245" s="50">
        <f>AUG!I121</f>
        <v>30406.09</v>
      </c>
      <c r="H245" s="50">
        <f>AUG!K121</f>
        <v>30406.09</v>
      </c>
      <c r="I245" s="45">
        <f>AUG!M121</f>
        <v>0.521</v>
      </c>
      <c r="J245" s="50">
        <f>AUG!O121</f>
        <v>15841.572890000001</v>
      </c>
      <c r="K245" s="50">
        <f>AUG!Q121</f>
        <v>14564.517109999999</v>
      </c>
      <c r="L245" s="49" t="s">
        <v>288</v>
      </c>
      <c r="M245" s="49" t="s">
        <v>298</v>
      </c>
    </row>
    <row r="246" spans="1:13" ht="12.75">
      <c r="A246" s="43">
        <v>2011</v>
      </c>
      <c r="B246" s="46" t="s">
        <v>299</v>
      </c>
      <c r="C246" s="43">
        <v>2</v>
      </c>
      <c r="D246" s="48" t="str">
        <f>AUG!A122</f>
        <v>685</v>
      </c>
      <c r="E246" s="50">
        <f>AUG!E122</f>
        <v>0</v>
      </c>
      <c r="F246" s="45">
        <f>AUG!G122</f>
        <v>0.5</v>
      </c>
      <c r="G246" s="50">
        <f>AUG!I122</f>
        <v>0</v>
      </c>
      <c r="H246" s="50">
        <f>AUG!K122</f>
        <v>0</v>
      </c>
      <c r="I246" s="45">
        <f>AUG!M122</f>
        <v>0.534125</v>
      </c>
      <c r="J246" s="50">
        <f>AUG!O122</f>
        <v>0</v>
      </c>
      <c r="K246" s="50">
        <f>AUG!Q122</f>
        <v>0</v>
      </c>
      <c r="L246" s="49" t="s">
        <v>288</v>
      </c>
      <c r="M246" s="49" t="s">
        <v>298</v>
      </c>
    </row>
    <row r="247" spans="1:13" ht="12.75">
      <c r="A247" s="43">
        <v>2011</v>
      </c>
      <c r="B247" s="46" t="s">
        <v>299</v>
      </c>
      <c r="C247" s="43">
        <v>2</v>
      </c>
      <c r="D247" s="48" t="str">
        <f>AUG!A123</f>
        <v>690</v>
      </c>
      <c r="E247" s="50">
        <f>AUG!E123</f>
        <v>0</v>
      </c>
      <c r="F247" s="45">
        <f>AUG!G123</f>
        <v>0.5</v>
      </c>
      <c r="G247" s="50">
        <f>AUG!I123</f>
        <v>0</v>
      </c>
      <c r="H247" s="50">
        <f>AUG!K123</f>
        <v>0</v>
      </c>
      <c r="I247" s="45">
        <f>AUG!M123</f>
        <v>0.415125</v>
      </c>
      <c r="J247" s="50">
        <f>AUG!O123</f>
        <v>0</v>
      </c>
      <c r="K247" s="50">
        <f>AUG!Q123</f>
        <v>0</v>
      </c>
      <c r="L247" s="49" t="s">
        <v>288</v>
      </c>
      <c r="M247" s="49" t="s">
        <v>298</v>
      </c>
    </row>
    <row r="248" spans="1:13" ht="12.75">
      <c r="A248" s="43">
        <v>2011</v>
      </c>
      <c r="B248" s="46" t="s">
        <v>299</v>
      </c>
      <c r="C248" s="43">
        <v>2</v>
      </c>
      <c r="D248" s="48" t="str">
        <f>AUG!A124</f>
        <v>700</v>
      </c>
      <c r="E248" s="50">
        <f>AUG!E124</f>
        <v>30828.120000000003</v>
      </c>
      <c r="F248" s="45">
        <f>AUG!G124</f>
        <v>0.5</v>
      </c>
      <c r="G248" s="50">
        <f>AUG!I124</f>
        <v>15414.060000000001</v>
      </c>
      <c r="H248" s="50">
        <f>AUG!K124</f>
        <v>15414.060000000001</v>
      </c>
      <c r="I248" s="45">
        <f>AUG!M124</f>
        <v>0.34662499999999996</v>
      </c>
      <c r="J248" s="50">
        <f>AUG!O124</f>
        <v>5342.8985475</v>
      </c>
      <c r="K248" s="50">
        <f>AUG!Q124</f>
        <v>10071.1614525</v>
      </c>
      <c r="L248" s="49" t="s">
        <v>288</v>
      </c>
      <c r="M248" s="49" t="s">
        <v>298</v>
      </c>
    </row>
    <row r="249" spans="1:13" ht="12.75">
      <c r="A249" s="43">
        <v>2011</v>
      </c>
      <c r="B249" s="46" t="s">
        <v>299</v>
      </c>
      <c r="C249" s="43">
        <v>2</v>
      </c>
      <c r="D249" s="48" t="str">
        <f>AUG!A125</f>
        <v>710</v>
      </c>
      <c r="E249" s="50">
        <f>AUG!E125</f>
        <v>116844.26000000001</v>
      </c>
      <c r="F249" s="45">
        <f>AUG!G125</f>
        <v>0.5</v>
      </c>
      <c r="G249" s="50">
        <f>AUG!I125</f>
        <v>58422.130000000005</v>
      </c>
      <c r="H249" s="50">
        <f>AUG!K125</f>
        <v>58422.130000000005</v>
      </c>
      <c r="I249" s="45">
        <f>AUG!M125</f>
        <v>0.306875</v>
      </c>
      <c r="J249" s="50">
        <f>AUG!O125</f>
        <v>17928.29114375</v>
      </c>
      <c r="K249" s="50">
        <f>AUG!Q125</f>
        <v>40493.838856250004</v>
      </c>
      <c r="L249" s="49" t="s">
        <v>288</v>
      </c>
      <c r="M249" s="49" t="s">
        <v>298</v>
      </c>
    </row>
    <row r="250" spans="1:13" ht="12.75">
      <c r="A250" s="43">
        <v>2011</v>
      </c>
      <c r="B250" s="46" t="s">
        <v>299</v>
      </c>
      <c r="C250" s="43">
        <v>2</v>
      </c>
      <c r="D250" s="48" t="str">
        <f>AUG!A126</f>
        <v>720</v>
      </c>
      <c r="E250" s="50">
        <f>AUG!E126</f>
        <v>0</v>
      </c>
      <c r="F250" s="45">
        <f>AUG!G126</f>
        <v>0.5</v>
      </c>
      <c r="G250" s="50">
        <f>AUG!I126</f>
        <v>0</v>
      </c>
      <c r="H250" s="50">
        <f>AUG!K126</f>
        <v>0</v>
      </c>
      <c r="I250" s="45">
        <f>AUG!M126</f>
        <v>0.40675000000000006</v>
      </c>
      <c r="J250" s="50">
        <f>AUG!O126</f>
        <v>0</v>
      </c>
      <c r="K250" s="50">
        <f>AUG!Q126</f>
        <v>0</v>
      </c>
      <c r="L250" s="49" t="s">
        <v>288</v>
      </c>
      <c r="M250" s="49" t="s">
        <v>298</v>
      </c>
    </row>
    <row r="251" spans="1:13" ht="12.75">
      <c r="A251" s="43">
        <v>2011</v>
      </c>
      <c r="B251" s="46" t="s">
        <v>299</v>
      </c>
      <c r="C251" s="43">
        <v>2</v>
      </c>
      <c r="D251" s="48" t="str">
        <f>AUG!A127</f>
        <v>730</v>
      </c>
      <c r="E251" s="50">
        <f>AUG!E127</f>
        <v>92564.2</v>
      </c>
      <c r="F251" s="45">
        <f>AUG!G127</f>
        <v>0.5</v>
      </c>
      <c r="G251" s="50">
        <f>AUG!I127</f>
        <v>46282.1</v>
      </c>
      <c r="H251" s="50">
        <f>AUG!K127</f>
        <v>46282.1</v>
      </c>
      <c r="I251" s="45">
        <f>AUG!M127</f>
        <v>0.44187499999999996</v>
      </c>
      <c r="J251" s="50">
        <f>AUG!O127</f>
        <v>20450.9029375</v>
      </c>
      <c r="K251" s="50">
        <f>AUG!Q127</f>
        <v>25831.1970625</v>
      </c>
      <c r="L251" s="49" t="s">
        <v>288</v>
      </c>
      <c r="M251" s="49" t="s">
        <v>298</v>
      </c>
    </row>
    <row r="252" spans="1:13" ht="12.75">
      <c r="A252" s="43">
        <v>2011</v>
      </c>
      <c r="B252" s="46" t="s">
        <v>299</v>
      </c>
      <c r="C252" s="43">
        <v>2</v>
      </c>
      <c r="D252" s="48" t="str">
        <f>AUG!A128</f>
        <v>735</v>
      </c>
      <c r="E252" s="50">
        <f>AUG!E128</f>
        <v>0</v>
      </c>
      <c r="F252" s="45">
        <f>AUG!G128</f>
        <v>0.5</v>
      </c>
      <c r="G252" s="50">
        <f>AUG!I128</f>
        <v>0</v>
      </c>
      <c r="H252" s="50">
        <f>AUG!K128</f>
        <v>0</v>
      </c>
      <c r="I252" s="45">
        <f>AUG!M128</f>
        <v>0.348375</v>
      </c>
      <c r="J252" s="50">
        <f>AUG!O128</f>
        <v>0</v>
      </c>
      <c r="K252" s="50">
        <f>AUG!Q128</f>
        <v>0</v>
      </c>
      <c r="L252" s="49" t="s">
        <v>288</v>
      </c>
      <c r="M252" s="49" t="s">
        <v>298</v>
      </c>
    </row>
    <row r="253" spans="1:13" ht="12.75">
      <c r="A253" s="43">
        <v>2011</v>
      </c>
      <c r="B253" s="46" t="s">
        <v>299</v>
      </c>
      <c r="C253" s="43">
        <v>2</v>
      </c>
      <c r="D253" s="48" t="str">
        <f>AUG!A129</f>
        <v>740</v>
      </c>
      <c r="E253" s="50">
        <f>AUG!E129</f>
        <v>28962.589999999997</v>
      </c>
      <c r="F253" s="45">
        <f>AUG!G129</f>
        <v>0.5</v>
      </c>
      <c r="G253" s="50">
        <f>AUG!I129</f>
        <v>14481.294999999998</v>
      </c>
      <c r="H253" s="50">
        <f>AUG!K129</f>
        <v>14481.294999999998</v>
      </c>
      <c r="I253" s="45">
        <f>AUG!M129</f>
        <v>0.325625</v>
      </c>
      <c r="J253" s="50">
        <f>AUG!O129</f>
        <v>4715.471684374999</v>
      </c>
      <c r="K253" s="50">
        <f>AUG!Q129</f>
        <v>9765.823315624999</v>
      </c>
      <c r="L253" s="49" t="s">
        <v>288</v>
      </c>
      <c r="M253" s="49" t="s">
        <v>298</v>
      </c>
    </row>
    <row r="254" spans="1:13" ht="12.75">
      <c r="A254" s="43">
        <v>2011</v>
      </c>
      <c r="B254" s="46" t="s">
        <v>299</v>
      </c>
      <c r="C254" s="43">
        <v>2</v>
      </c>
      <c r="D254" s="48" t="str">
        <f>AUG!A130</f>
        <v>750</v>
      </c>
      <c r="E254" s="50">
        <f>AUG!E130</f>
        <v>12198.5</v>
      </c>
      <c r="F254" s="45">
        <f>AUG!G130</f>
        <v>0.5</v>
      </c>
      <c r="G254" s="50">
        <f>AUG!I130</f>
        <v>6099.25</v>
      </c>
      <c r="H254" s="50">
        <f>AUG!K130</f>
        <v>6099.25</v>
      </c>
      <c r="I254" s="45">
        <f>AUG!M130</f>
        <v>0.25437499999999996</v>
      </c>
      <c r="J254" s="50">
        <f>AUG!O130</f>
        <v>1551.4967187499997</v>
      </c>
      <c r="K254" s="50">
        <f>AUG!Q130</f>
        <v>4547.75328125</v>
      </c>
      <c r="L254" s="49" t="s">
        <v>288</v>
      </c>
      <c r="M254" s="49" t="s">
        <v>298</v>
      </c>
    </row>
    <row r="255" spans="1:13" ht="12.75">
      <c r="A255" s="43">
        <v>2011</v>
      </c>
      <c r="B255" s="46" t="s">
        <v>299</v>
      </c>
      <c r="C255" s="43">
        <v>2</v>
      </c>
      <c r="D255" s="48" t="str">
        <f>AUG!A131</f>
        <v>760</v>
      </c>
      <c r="E255" s="50">
        <f>AUG!E131</f>
        <v>233268.37</v>
      </c>
      <c r="F255" s="45">
        <f>AUG!G131</f>
        <v>0.5</v>
      </c>
      <c r="G255" s="50">
        <f>AUG!I131</f>
        <v>116634.185</v>
      </c>
      <c r="H255" s="50">
        <f>AUG!K131</f>
        <v>116634.185</v>
      </c>
      <c r="I255" s="45">
        <f>AUG!M131</f>
        <v>0.461375</v>
      </c>
      <c r="J255" s="50">
        <f>AUG!O131</f>
        <v>53812.097104374996</v>
      </c>
      <c r="K255" s="50">
        <f>AUG!Q131</f>
        <v>62822.087895625</v>
      </c>
      <c r="L255" s="49" t="s">
        <v>288</v>
      </c>
      <c r="M255" s="49" t="s">
        <v>298</v>
      </c>
    </row>
    <row r="256" spans="1:13" ht="12.75">
      <c r="A256" s="43">
        <v>2011</v>
      </c>
      <c r="B256" s="46" t="s">
        <v>299</v>
      </c>
      <c r="C256" s="43">
        <v>2</v>
      </c>
      <c r="D256" s="48" t="str">
        <f>AUG!A132</f>
        <v>770</v>
      </c>
      <c r="E256" s="50">
        <f>AUG!E132</f>
        <v>142916.45</v>
      </c>
      <c r="F256" s="45">
        <f>AUG!G132</f>
        <v>0.5</v>
      </c>
      <c r="G256" s="50">
        <f>AUG!I132</f>
        <v>71458.225</v>
      </c>
      <c r="H256" s="50">
        <f>AUG!K132</f>
        <v>71458.225</v>
      </c>
      <c r="I256" s="45">
        <f>AUG!M132</f>
        <v>0.38399999999999995</v>
      </c>
      <c r="J256" s="50">
        <f>AUG!O132</f>
        <v>27439.9584</v>
      </c>
      <c r="K256" s="50">
        <f>AUG!Q132</f>
        <v>44018.2666</v>
      </c>
      <c r="L256" s="49" t="s">
        <v>288</v>
      </c>
      <c r="M256" s="49" t="s">
        <v>298</v>
      </c>
    </row>
    <row r="257" spans="1:13" ht="12.75">
      <c r="A257" s="43">
        <v>2011</v>
      </c>
      <c r="B257" s="46" t="s">
        <v>299</v>
      </c>
      <c r="C257" s="43">
        <v>2</v>
      </c>
      <c r="D257" s="48" t="str">
        <f>AUG!A133</f>
        <v>775</v>
      </c>
      <c r="E257" s="50">
        <f>AUG!E133</f>
        <v>12198.5</v>
      </c>
      <c r="F257" s="45">
        <f>AUG!G133</f>
        <v>0.5</v>
      </c>
      <c r="G257" s="50">
        <f>AUG!I133</f>
        <v>6099.25</v>
      </c>
      <c r="H257" s="50">
        <f>AUG!K133</f>
        <v>6099.25</v>
      </c>
      <c r="I257" s="45">
        <f>AUG!M133</f>
        <v>0.439125</v>
      </c>
      <c r="J257" s="50">
        <f>AUG!O133</f>
        <v>2678.33315625</v>
      </c>
      <c r="K257" s="50">
        <f>AUG!Q133</f>
        <v>3420.91684375</v>
      </c>
      <c r="L257" s="49" t="s">
        <v>288</v>
      </c>
      <c r="M257" s="49" t="s">
        <v>298</v>
      </c>
    </row>
    <row r="258" spans="1:13" ht="12.75">
      <c r="A258" s="43">
        <v>2011</v>
      </c>
      <c r="B258" s="46" t="s">
        <v>299</v>
      </c>
      <c r="C258" s="43">
        <v>2</v>
      </c>
      <c r="D258" s="48" t="str">
        <f>AUG!A134</f>
        <v>790</v>
      </c>
      <c r="E258" s="50">
        <f>AUG!E134</f>
        <v>60250.46</v>
      </c>
      <c r="F258" s="45">
        <f>AUG!G134</f>
        <v>0.5</v>
      </c>
      <c r="G258" s="50">
        <f>AUG!I134</f>
        <v>30125.23</v>
      </c>
      <c r="H258" s="50">
        <f>AUG!K134</f>
        <v>30125.23</v>
      </c>
      <c r="I258" s="45">
        <f>AUG!M134</f>
        <v>0.337375</v>
      </c>
      <c r="J258" s="50">
        <f>AUG!O134</f>
        <v>10163.49947125</v>
      </c>
      <c r="K258" s="50">
        <f>AUG!Q134</f>
        <v>19961.73052875</v>
      </c>
      <c r="L258" s="49" t="s">
        <v>288</v>
      </c>
      <c r="M258" s="49" t="s">
        <v>298</v>
      </c>
    </row>
    <row r="259" spans="1:13" ht="12.75">
      <c r="A259" s="43">
        <v>2011</v>
      </c>
      <c r="B259" s="46" t="s">
        <v>299</v>
      </c>
      <c r="C259" s="43">
        <v>2</v>
      </c>
      <c r="D259" s="48" t="str">
        <f>AUG!A135</f>
        <v>800</v>
      </c>
      <c r="E259" s="50">
        <f>AUG!E135</f>
        <v>57327.52</v>
      </c>
      <c r="F259" s="45">
        <f>AUG!G135</f>
        <v>0.5</v>
      </c>
      <c r="G259" s="50">
        <f>AUG!I135</f>
        <v>28663.76</v>
      </c>
      <c r="H259" s="50">
        <f>AUG!K135</f>
        <v>28663.76</v>
      </c>
      <c r="I259" s="45">
        <f>AUG!M135</f>
        <v>0.304</v>
      </c>
      <c r="J259" s="50">
        <f>AUG!O135</f>
        <v>8713.783039999998</v>
      </c>
      <c r="K259" s="50">
        <f>AUG!Q135</f>
        <v>19949.97696</v>
      </c>
      <c r="L259" s="49" t="s">
        <v>288</v>
      </c>
      <c r="M259" s="49" t="s">
        <v>298</v>
      </c>
    </row>
    <row r="260" spans="1:13" ht="12.75">
      <c r="A260" s="43">
        <v>2011</v>
      </c>
      <c r="B260" s="46" t="s">
        <v>299</v>
      </c>
      <c r="C260" s="43">
        <v>2</v>
      </c>
      <c r="D260" s="48" t="str">
        <f>AUG!A136</f>
        <v>810</v>
      </c>
      <c r="E260" s="50">
        <f>AUG!E136</f>
        <v>296400.22</v>
      </c>
      <c r="F260" s="45">
        <f>AUG!G136</f>
        <v>0.5</v>
      </c>
      <c r="G260" s="50">
        <f>AUG!I136</f>
        <v>148200.11</v>
      </c>
      <c r="H260" s="50">
        <f>AUG!K136</f>
        <v>148200.11</v>
      </c>
      <c r="I260" s="45">
        <f>AUG!M136</f>
        <v>0.446125</v>
      </c>
      <c r="J260" s="50">
        <f>AUG!O136</f>
        <v>66115.77407375</v>
      </c>
      <c r="K260" s="50">
        <f>AUG!Q136</f>
        <v>82084.33592624999</v>
      </c>
      <c r="L260" s="49" t="s">
        <v>288</v>
      </c>
      <c r="M260" s="49" t="s">
        <v>298</v>
      </c>
    </row>
    <row r="261" spans="1:13" ht="12.75">
      <c r="A261" s="43">
        <v>2011</v>
      </c>
      <c r="B261" s="46" t="s">
        <v>299</v>
      </c>
      <c r="C261" s="43">
        <v>2</v>
      </c>
      <c r="D261" s="48" t="str">
        <f>AUG!A137</f>
        <v>820</v>
      </c>
      <c r="E261" s="50">
        <f>AUG!E137</f>
        <v>0</v>
      </c>
      <c r="F261" s="45">
        <f>AUG!G137</f>
        <v>0.5</v>
      </c>
      <c r="G261" s="50">
        <f>AUG!I137</f>
        <v>0</v>
      </c>
      <c r="H261" s="50">
        <f>AUG!K137</f>
        <v>0</v>
      </c>
      <c r="I261" s="45">
        <f>AUG!M137</f>
        <v>0.480375</v>
      </c>
      <c r="J261" s="50">
        <f>AUG!O137</f>
        <v>0</v>
      </c>
      <c r="K261" s="50">
        <f>AUG!Q137</f>
        <v>0</v>
      </c>
      <c r="L261" s="49" t="s">
        <v>288</v>
      </c>
      <c r="M261" s="49" t="s">
        <v>298</v>
      </c>
    </row>
    <row r="262" spans="1:13" ht="12.75">
      <c r="A262" s="43">
        <v>2011</v>
      </c>
      <c r="B262" s="46" t="s">
        <v>299</v>
      </c>
      <c r="C262" s="43">
        <v>2</v>
      </c>
      <c r="D262" s="48" t="str">
        <f>AUG!A138</f>
        <v>830</v>
      </c>
      <c r="E262" s="50">
        <f>AUG!E138</f>
        <v>29215.2</v>
      </c>
      <c r="F262" s="45">
        <f>AUG!G138</f>
        <v>0.5</v>
      </c>
      <c r="G262" s="50">
        <f>AUG!I138</f>
        <v>14607.6</v>
      </c>
      <c r="H262" s="50">
        <f>AUG!K138</f>
        <v>14607.6</v>
      </c>
      <c r="I262" s="45">
        <f>AUG!M138</f>
        <v>0.569125</v>
      </c>
      <c r="J262" s="50">
        <f>AUG!O138</f>
        <v>8313.55035</v>
      </c>
      <c r="K262" s="50">
        <f>AUG!Q138</f>
        <v>6294.049650000001</v>
      </c>
      <c r="L262" s="49" t="s">
        <v>288</v>
      </c>
      <c r="M262" s="49" t="s">
        <v>298</v>
      </c>
    </row>
    <row r="263" spans="1:13" ht="12.75">
      <c r="A263" s="43">
        <v>2011</v>
      </c>
      <c r="B263" s="46" t="s">
        <v>299</v>
      </c>
      <c r="C263" s="43">
        <v>2</v>
      </c>
      <c r="D263" s="48" t="str">
        <f>AUG!A139</f>
        <v>840</v>
      </c>
      <c r="E263" s="50">
        <f>AUG!E139</f>
        <v>3399.46</v>
      </c>
      <c r="F263" s="45">
        <f>AUG!G139</f>
        <v>0.5</v>
      </c>
      <c r="G263" s="50">
        <f>AUG!I139</f>
        <v>1699.73</v>
      </c>
      <c r="H263" s="50">
        <f>AUG!K139</f>
        <v>1699.73</v>
      </c>
      <c r="I263" s="45">
        <f>AUG!M139</f>
        <v>0.573375</v>
      </c>
      <c r="J263" s="50">
        <f>AUG!O139</f>
        <v>974.58268875</v>
      </c>
      <c r="K263" s="50">
        <f>AUG!Q139</f>
        <v>725.14731125</v>
      </c>
      <c r="L263" s="49" t="s">
        <v>288</v>
      </c>
      <c r="M263" s="49" t="s">
        <v>298</v>
      </c>
    </row>
    <row r="264" spans="1:13" ht="12.75">
      <c r="A264" s="43">
        <v>2011</v>
      </c>
      <c r="B264" s="46" t="s">
        <v>300</v>
      </c>
      <c r="C264" s="43">
        <v>3</v>
      </c>
      <c r="D264" s="48"/>
      <c r="E264" s="50"/>
      <c r="F264" s="45"/>
      <c r="G264" s="50"/>
      <c r="H264" s="50"/>
      <c r="I264" s="45"/>
      <c r="J264" s="50"/>
      <c r="K264" s="50"/>
      <c r="L264" s="49" t="s">
        <v>288</v>
      </c>
      <c r="M264" s="49" t="s">
        <v>298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B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3" width="9.140625" style="3" customWidth="1"/>
    <col min="24" max="24" width="11.421875" style="3" bestFit="1" customWidth="1"/>
    <col min="25" max="16384" width="9.140625" style="3" customWidth="1"/>
  </cols>
  <sheetData>
    <row r="1" spans="1:17" ht="11.25">
      <c r="A1" s="53" t="s">
        <v>303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D9" s="19">
        <v>0.5</v>
      </c>
      <c r="E9" s="20">
        <v>10815.59</v>
      </c>
      <c r="G9" s="19">
        <v>0.5</v>
      </c>
      <c r="I9" s="20">
        <f>E9*G9</f>
        <v>5407.795</v>
      </c>
      <c r="K9" s="5">
        <f>E9-I9</f>
        <v>5407.795</v>
      </c>
      <c r="M9" s="14">
        <f>X9</f>
        <v>0.2915</v>
      </c>
      <c r="O9" s="5">
        <f>K9*M9</f>
        <v>1576.3722424999999</v>
      </c>
      <c r="Q9" s="16">
        <f>K9-O9</f>
        <v>3831.4227575000004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61288.7</v>
      </c>
      <c r="G10" s="19">
        <v>0.5</v>
      </c>
      <c r="I10" s="20">
        <f aca="true" t="shared" si="0" ref="I10:I73">E10*G10</f>
        <v>30644.35</v>
      </c>
      <c r="K10" s="5">
        <f aca="true" t="shared" si="1" ref="K10:K73">E10-I10</f>
        <v>30644.35</v>
      </c>
      <c r="M10" s="14">
        <f aca="true" t="shared" si="2" ref="M10:M73">X10</f>
        <v>0.55925</v>
      </c>
      <c r="O10" s="5">
        <f>K10*M10</f>
        <v>17137.8527375</v>
      </c>
      <c r="Q10" s="16">
        <f aca="true" t="shared" si="3" ref="Q10:Q73">K10-O10</f>
        <v>13506.497262499997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12198.5</v>
      </c>
      <c r="G11" s="19">
        <v>0.5</v>
      </c>
      <c r="I11" s="20">
        <f t="shared" si="0"/>
        <v>6099.25</v>
      </c>
      <c r="K11" s="5">
        <f t="shared" si="1"/>
        <v>6099.25</v>
      </c>
      <c r="M11" s="14">
        <f t="shared" si="2"/>
        <v>0.2405</v>
      </c>
      <c r="O11" s="5">
        <f aca="true" t="shared" si="6" ref="O11:O74">K11*M11</f>
        <v>1466.869625</v>
      </c>
      <c r="Q11" s="16">
        <f t="shared" si="3"/>
        <v>4632.380375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28928.52</v>
      </c>
      <c r="G12" s="19">
        <v>0.5</v>
      </c>
      <c r="I12" s="20">
        <f t="shared" si="0"/>
        <v>14464.26</v>
      </c>
      <c r="K12" s="5">
        <f t="shared" si="1"/>
        <v>14464.26</v>
      </c>
      <c r="M12" s="14">
        <f t="shared" si="2"/>
        <v>0.4085</v>
      </c>
      <c r="O12" s="5">
        <f t="shared" si="6"/>
        <v>5908.65021</v>
      </c>
      <c r="Q12" s="16">
        <f t="shared" si="3"/>
        <v>8555.60979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16931.64</v>
      </c>
      <c r="G13" s="19">
        <v>0.5</v>
      </c>
      <c r="I13" s="20">
        <f t="shared" si="0"/>
        <v>8465.82</v>
      </c>
      <c r="K13" s="5">
        <f t="shared" si="1"/>
        <v>8465.82</v>
      </c>
      <c r="M13" s="14">
        <f t="shared" si="2"/>
        <v>0.34025</v>
      </c>
      <c r="O13" s="5">
        <f t="shared" si="6"/>
        <v>2880.495255</v>
      </c>
      <c r="Q13" s="16">
        <f t="shared" si="3"/>
        <v>5585.324745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112820.57</v>
      </c>
      <c r="G15" s="19">
        <v>0.5</v>
      </c>
      <c r="I15" s="20">
        <f t="shared" si="0"/>
        <v>56410.285</v>
      </c>
      <c r="K15" s="5">
        <f t="shared" si="1"/>
        <v>56410.285</v>
      </c>
      <c r="M15" s="14">
        <f t="shared" si="2"/>
        <v>0.57525</v>
      </c>
      <c r="O15" s="5">
        <f t="shared" si="6"/>
        <v>32450.016446250003</v>
      </c>
      <c r="Q15" s="16">
        <f t="shared" si="3"/>
        <v>23960.26855375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40382.32</v>
      </c>
      <c r="G16" s="19">
        <v>0.5</v>
      </c>
      <c r="I16" s="20">
        <f t="shared" si="0"/>
        <v>20191.16</v>
      </c>
      <c r="K16" s="5">
        <f t="shared" si="1"/>
        <v>20191.16</v>
      </c>
      <c r="M16" s="14">
        <f t="shared" si="2"/>
        <v>0.41275</v>
      </c>
      <c r="O16" s="5">
        <f t="shared" si="6"/>
        <v>8333.90129</v>
      </c>
      <c r="Q16" s="16">
        <f t="shared" si="3"/>
        <v>11857.25871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12198.5</v>
      </c>
      <c r="G17" s="19">
        <v>0.5</v>
      </c>
      <c r="I17" s="20">
        <f t="shared" si="0"/>
        <v>6099.25</v>
      </c>
      <c r="K17" s="5">
        <f t="shared" si="1"/>
        <v>6099.25</v>
      </c>
      <c r="M17" s="14">
        <f t="shared" si="2"/>
        <v>0.5347500000000001</v>
      </c>
      <c r="O17" s="5">
        <f t="shared" si="6"/>
        <v>3261.5739375000003</v>
      </c>
      <c r="Q17" s="16">
        <f t="shared" si="3"/>
        <v>2837.6760624999997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6958.25</v>
      </c>
      <c r="G18" s="19">
        <v>0.5</v>
      </c>
      <c r="I18" s="20">
        <f t="shared" si="0"/>
        <v>3479.125</v>
      </c>
      <c r="K18" s="5">
        <f t="shared" si="1"/>
        <v>3479.125</v>
      </c>
      <c r="M18" s="14">
        <f t="shared" si="2"/>
        <v>0.42000000000000004</v>
      </c>
      <c r="O18" s="5">
        <f t="shared" si="6"/>
        <v>1461.2325</v>
      </c>
      <c r="Q18" s="16">
        <f t="shared" si="3"/>
        <v>2017.8925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16731.32</v>
      </c>
      <c r="G20" s="19">
        <v>0.5</v>
      </c>
      <c r="I20" s="20">
        <f t="shared" si="0"/>
        <v>8365.66</v>
      </c>
      <c r="K20" s="5">
        <f t="shared" si="1"/>
        <v>8365.66</v>
      </c>
      <c r="M20" s="14">
        <f t="shared" si="2"/>
        <v>0.45025000000000004</v>
      </c>
      <c r="O20" s="5">
        <f t="shared" si="6"/>
        <v>3766.6384150000004</v>
      </c>
      <c r="Q20" s="16">
        <f t="shared" si="3"/>
        <v>4599.0215849999995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10815.59</v>
      </c>
      <c r="G22" s="19">
        <v>0.5</v>
      </c>
      <c r="I22" s="20">
        <f t="shared" si="0"/>
        <v>5407.795</v>
      </c>
      <c r="K22" s="5">
        <f t="shared" si="1"/>
        <v>5407.795</v>
      </c>
      <c r="M22" s="14">
        <f t="shared" si="2"/>
        <v>0.39449999999999996</v>
      </c>
      <c r="O22" s="5">
        <f t="shared" si="6"/>
        <v>2133.3751275</v>
      </c>
      <c r="Q22" s="16">
        <f t="shared" si="3"/>
        <v>3274.4198725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25366.67</v>
      </c>
      <c r="G23" s="19">
        <v>0.5</v>
      </c>
      <c r="I23" s="20">
        <f t="shared" si="0"/>
        <v>12683.335</v>
      </c>
      <c r="K23" s="5">
        <f t="shared" si="1"/>
        <v>12683.335</v>
      </c>
      <c r="M23" s="14">
        <f t="shared" si="2"/>
        <v>0.252875</v>
      </c>
      <c r="O23" s="5">
        <f t="shared" si="6"/>
        <v>3207.298338125</v>
      </c>
      <c r="Q23" s="16">
        <f t="shared" si="3"/>
        <v>9476.036661875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18126.88</v>
      </c>
      <c r="G24" s="19">
        <v>0.5</v>
      </c>
      <c r="I24" s="20">
        <f t="shared" si="0"/>
        <v>9063.44</v>
      </c>
      <c r="K24" s="5">
        <f t="shared" si="1"/>
        <v>9063.44</v>
      </c>
      <c r="M24" s="14">
        <f t="shared" si="2"/>
        <v>0.38837499999999997</v>
      </c>
      <c r="O24" s="5">
        <f t="shared" si="6"/>
        <v>3520.0135099999998</v>
      </c>
      <c r="Q24" s="16">
        <f t="shared" si="3"/>
        <v>5543.426490000001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33901.2</v>
      </c>
      <c r="G25" s="19">
        <v>0.5</v>
      </c>
      <c r="I25" s="20">
        <f t="shared" si="0"/>
        <v>16950.6</v>
      </c>
      <c r="K25" s="5">
        <f t="shared" si="1"/>
        <v>16950.6</v>
      </c>
      <c r="M25" s="14">
        <f t="shared" si="2"/>
        <v>0.4135</v>
      </c>
      <c r="O25" s="5">
        <f t="shared" si="6"/>
        <v>7009.073099999999</v>
      </c>
      <c r="Q25" s="16">
        <f t="shared" si="3"/>
        <v>9941.5269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4532.82</v>
      </c>
      <c r="G26" s="19">
        <v>0.5</v>
      </c>
      <c r="I26" s="20">
        <f t="shared" si="0"/>
        <v>2266.41</v>
      </c>
      <c r="K26" s="5">
        <f t="shared" si="1"/>
        <v>2266.41</v>
      </c>
      <c r="M26" s="14">
        <f t="shared" si="2"/>
        <v>0.36374999999999996</v>
      </c>
      <c r="O26" s="5">
        <f t="shared" si="6"/>
        <v>824.4066374999999</v>
      </c>
      <c r="Q26" s="16">
        <f t="shared" si="3"/>
        <v>1442.0033625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35311.09</v>
      </c>
      <c r="G28" s="19">
        <v>0.5</v>
      </c>
      <c r="I28" s="20">
        <f t="shared" si="0"/>
        <v>17655.545</v>
      </c>
      <c r="K28" s="5">
        <f t="shared" si="1"/>
        <v>17655.545</v>
      </c>
      <c r="M28" s="14">
        <f t="shared" si="2"/>
        <v>0.2755</v>
      </c>
      <c r="O28" s="5">
        <f t="shared" si="6"/>
        <v>4864.1026475</v>
      </c>
      <c r="Q28" s="16">
        <f t="shared" si="3"/>
        <v>12791.442352499998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38662.35</v>
      </c>
      <c r="G29" s="19">
        <v>0.5</v>
      </c>
      <c r="I29" s="20">
        <f t="shared" si="0"/>
        <v>19331.175</v>
      </c>
      <c r="K29" s="5">
        <f t="shared" si="1"/>
        <v>19331.175</v>
      </c>
      <c r="M29" s="14">
        <f t="shared" si="2"/>
        <v>0.48162499999999997</v>
      </c>
      <c r="O29" s="5">
        <f t="shared" si="6"/>
        <v>9310.377159374999</v>
      </c>
      <c r="Q29" s="16">
        <f t="shared" si="3"/>
        <v>10020.797840625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3070.62</v>
      </c>
      <c r="G30" s="19">
        <v>0.5</v>
      </c>
      <c r="I30" s="20">
        <f t="shared" si="0"/>
        <v>1535.31</v>
      </c>
      <c r="K30" s="5">
        <f t="shared" si="1"/>
        <v>1535.31</v>
      </c>
      <c r="M30" s="14">
        <f t="shared" si="2"/>
        <v>0.5996250000000001</v>
      </c>
      <c r="O30" s="5">
        <f t="shared" si="6"/>
        <v>920.6102587500001</v>
      </c>
      <c r="Q30" s="16">
        <f t="shared" si="3"/>
        <v>614.6997412499999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51152.44</v>
      </c>
      <c r="G32" s="19">
        <v>0.5</v>
      </c>
      <c r="I32" s="20">
        <f t="shared" si="0"/>
        <v>25576.22</v>
      </c>
      <c r="K32" s="5">
        <f t="shared" si="1"/>
        <v>25576.22</v>
      </c>
      <c r="M32" s="14">
        <f t="shared" si="2"/>
        <v>0.470875</v>
      </c>
      <c r="O32" s="5">
        <f t="shared" si="6"/>
        <v>12043.2025925</v>
      </c>
      <c r="Q32" s="16">
        <f t="shared" si="3"/>
        <v>13533.017407500001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68477.22</v>
      </c>
      <c r="G33" s="19">
        <v>0.5</v>
      </c>
      <c r="I33" s="20">
        <f t="shared" si="0"/>
        <v>34238.61</v>
      </c>
      <c r="K33" s="5">
        <f t="shared" si="1"/>
        <v>34238.61</v>
      </c>
      <c r="M33" s="14">
        <f t="shared" si="2"/>
        <v>0.38</v>
      </c>
      <c r="O33" s="5">
        <f t="shared" si="6"/>
        <v>13010.6718</v>
      </c>
      <c r="Q33" s="16">
        <f t="shared" si="3"/>
        <v>21227.9382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30993.7</v>
      </c>
      <c r="G34" s="19">
        <v>0.5</v>
      </c>
      <c r="I34" s="20">
        <f t="shared" si="0"/>
        <v>15496.85</v>
      </c>
      <c r="K34" s="5">
        <f t="shared" si="1"/>
        <v>15496.85</v>
      </c>
      <c r="M34" s="14">
        <f t="shared" si="2"/>
        <v>0.38025000000000003</v>
      </c>
      <c r="O34" s="5">
        <f t="shared" si="6"/>
        <v>5892.677212500001</v>
      </c>
      <c r="Q34" s="16">
        <f t="shared" si="3"/>
        <v>9604.1727875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19">
        <v>0.5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24538.8</v>
      </c>
      <c r="G36" s="19">
        <v>0.5</v>
      </c>
      <c r="I36" s="20">
        <f t="shared" si="0"/>
        <v>12269.4</v>
      </c>
      <c r="K36" s="5">
        <f t="shared" si="1"/>
        <v>12269.4</v>
      </c>
      <c r="M36" s="14">
        <f t="shared" si="2"/>
        <v>0.48162499999999997</v>
      </c>
      <c r="O36" s="5">
        <f t="shared" si="6"/>
        <v>5909.249774999999</v>
      </c>
      <c r="Q36" s="16">
        <f t="shared" si="3"/>
        <v>6360.150225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323657.68</v>
      </c>
      <c r="G37" s="19">
        <v>0.5</v>
      </c>
      <c r="I37" s="20">
        <f t="shared" si="0"/>
        <v>161828.84</v>
      </c>
      <c r="K37" s="5">
        <f t="shared" si="1"/>
        <v>161828.84</v>
      </c>
      <c r="M37" s="14">
        <f t="shared" si="2"/>
        <v>0.576375</v>
      </c>
      <c r="O37" s="5">
        <f t="shared" si="6"/>
        <v>93274.09765499999</v>
      </c>
      <c r="Q37" s="16">
        <f t="shared" si="3"/>
        <v>68554.742345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17185.68</v>
      </c>
      <c r="G38" s="19">
        <v>0.5</v>
      </c>
      <c r="I38" s="20">
        <f t="shared" si="0"/>
        <v>8592.84</v>
      </c>
      <c r="K38" s="5">
        <f t="shared" si="1"/>
        <v>8592.84</v>
      </c>
      <c r="M38" s="14">
        <f t="shared" si="2"/>
        <v>0.573</v>
      </c>
      <c r="O38" s="5">
        <f t="shared" si="6"/>
        <v>4923.697319999999</v>
      </c>
      <c r="Q38" s="16">
        <f t="shared" si="3"/>
        <v>3669.142680000001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15348.41</v>
      </c>
      <c r="G40" s="19">
        <v>0.5</v>
      </c>
      <c r="I40" s="20">
        <f t="shared" si="0"/>
        <v>7674.205</v>
      </c>
      <c r="K40" s="5">
        <f t="shared" si="1"/>
        <v>7674.205</v>
      </c>
      <c r="M40" s="14">
        <f t="shared" si="2"/>
        <v>0.476375</v>
      </c>
      <c r="O40" s="5">
        <f t="shared" si="6"/>
        <v>3655.799406875</v>
      </c>
      <c r="Q40" s="16">
        <f t="shared" si="3"/>
        <v>4018.405593125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67985.15999999999</v>
      </c>
      <c r="G41" s="19">
        <v>0.5</v>
      </c>
      <c r="I41" s="20">
        <f t="shared" si="0"/>
        <v>33992.579999999994</v>
      </c>
      <c r="K41" s="5">
        <f t="shared" si="1"/>
        <v>33992.579999999994</v>
      </c>
      <c r="M41" s="14">
        <f t="shared" si="2"/>
        <v>0.35374999999999995</v>
      </c>
      <c r="O41" s="5">
        <f t="shared" si="6"/>
        <v>12024.875174999996</v>
      </c>
      <c r="Q41" s="16">
        <f t="shared" si="3"/>
        <v>21967.704825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33447.5</v>
      </c>
      <c r="G42" s="19">
        <v>0.5</v>
      </c>
      <c r="I42" s="20">
        <f t="shared" si="0"/>
        <v>16723.75</v>
      </c>
      <c r="K42" s="5">
        <f t="shared" si="1"/>
        <v>16723.75</v>
      </c>
      <c r="M42" s="14">
        <f t="shared" si="2"/>
        <v>0.5435</v>
      </c>
      <c r="O42" s="5">
        <f t="shared" si="6"/>
        <v>9089.358124999999</v>
      </c>
      <c r="Q42" s="16">
        <f t="shared" si="3"/>
        <v>7634.391875000001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24003.5</v>
      </c>
      <c r="G43" s="19">
        <v>0.5</v>
      </c>
      <c r="I43" s="20">
        <f t="shared" si="0"/>
        <v>12001.75</v>
      </c>
      <c r="K43" s="5">
        <f t="shared" si="1"/>
        <v>12001.75</v>
      </c>
      <c r="M43" s="14">
        <f t="shared" si="2"/>
        <v>0.36225</v>
      </c>
      <c r="O43" s="5">
        <f t="shared" si="6"/>
        <v>4347.6339375</v>
      </c>
      <c r="Q43" s="16">
        <f t="shared" si="3"/>
        <v>7654.1160625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30085.5</v>
      </c>
      <c r="G44" s="19">
        <v>0.5</v>
      </c>
      <c r="I44" s="20">
        <f t="shared" si="0"/>
        <v>15042.75</v>
      </c>
      <c r="K44" s="5">
        <f t="shared" si="1"/>
        <v>15042.75</v>
      </c>
      <c r="M44" s="14">
        <f t="shared" si="2"/>
        <v>0.46087500000000003</v>
      </c>
      <c r="O44" s="5">
        <f t="shared" si="6"/>
        <v>6932.82740625</v>
      </c>
      <c r="Q44" s="16">
        <f t="shared" si="3"/>
        <v>8109.92259375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31970.66</v>
      </c>
      <c r="G45" s="19">
        <v>0.5</v>
      </c>
      <c r="I45" s="20">
        <f t="shared" si="0"/>
        <v>15985.33</v>
      </c>
      <c r="K45" s="5">
        <f t="shared" si="1"/>
        <v>15985.33</v>
      </c>
      <c r="M45" s="14">
        <f t="shared" si="2"/>
        <v>0.6088749999999999</v>
      </c>
      <c r="O45" s="5">
        <f t="shared" si="6"/>
        <v>9733.067803749998</v>
      </c>
      <c r="Q45" s="16">
        <f t="shared" si="3"/>
        <v>6252.262196250002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38956.5</v>
      </c>
      <c r="G46" s="19">
        <v>0.5</v>
      </c>
      <c r="I46" s="20">
        <f t="shared" si="0"/>
        <v>19478.25</v>
      </c>
      <c r="K46" s="5">
        <f t="shared" si="1"/>
        <v>19478.25</v>
      </c>
      <c r="M46" s="14">
        <f t="shared" si="2"/>
        <v>0.263625</v>
      </c>
      <c r="O46" s="5">
        <f t="shared" si="6"/>
        <v>5134.95365625</v>
      </c>
      <c r="Q46" s="16">
        <f t="shared" si="3"/>
        <v>14343.29634375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5200.25</v>
      </c>
      <c r="G48" s="19">
        <v>0.5</v>
      </c>
      <c r="I48" s="20">
        <f t="shared" si="0"/>
        <v>2600.125</v>
      </c>
      <c r="K48" s="5">
        <f t="shared" si="1"/>
        <v>2600.125</v>
      </c>
      <c r="M48" s="14">
        <f t="shared" si="2"/>
        <v>0.28325</v>
      </c>
      <c r="O48" s="5">
        <f t="shared" si="6"/>
        <v>736.48540625</v>
      </c>
      <c r="Q48" s="16">
        <f t="shared" si="3"/>
        <v>1863.6395937500001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59337.13</v>
      </c>
      <c r="G49" s="19">
        <v>0.5</v>
      </c>
      <c r="I49" s="20">
        <f t="shared" si="0"/>
        <v>29668.565</v>
      </c>
      <c r="K49" s="5">
        <f t="shared" si="1"/>
        <v>29668.565</v>
      </c>
      <c r="M49" s="14">
        <f t="shared" si="2"/>
        <v>0.291875</v>
      </c>
      <c r="O49" s="5">
        <f t="shared" si="6"/>
        <v>8659.512409375</v>
      </c>
      <c r="Q49" s="16">
        <f t="shared" si="3"/>
        <v>21009.052590624997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32918.520000000004</v>
      </c>
      <c r="G50" s="19">
        <v>0.5</v>
      </c>
      <c r="I50" s="20">
        <f t="shared" si="0"/>
        <v>16459.260000000002</v>
      </c>
      <c r="K50" s="5">
        <f t="shared" si="1"/>
        <v>16459.260000000002</v>
      </c>
      <c r="M50" s="14">
        <f t="shared" si="2"/>
        <v>0.5555</v>
      </c>
      <c r="O50" s="5">
        <f t="shared" si="6"/>
        <v>9143.11893</v>
      </c>
      <c r="Q50" s="16">
        <f t="shared" si="3"/>
        <v>7316.1410700000015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125089.71</v>
      </c>
      <c r="G51" s="19">
        <v>0.5</v>
      </c>
      <c r="I51" s="20">
        <f t="shared" si="0"/>
        <v>62544.855</v>
      </c>
      <c r="K51" s="5">
        <f t="shared" si="1"/>
        <v>62544.855</v>
      </c>
      <c r="M51" s="14">
        <f t="shared" si="2"/>
        <v>0.469375</v>
      </c>
      <c r="O51" s="5">
        <f t="shared" si="6"/>
        <v>29356.991315625</v>
      </c>
      <c r="Q51" s="16">
        <f t="shared" si="3"/>
        <v>33187.863684375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9852.62</v>
      </c>
      <c r="G55" s="19">
        <v>0.5</v>
      </c>
      <c r="I55" s="20">
        <f t="shared" si="0"/>
        <v>4926.31</v>
      </c>
      <c r="K55" s="5">
        <f t="shared" si="1"/>
        <v>4926.31</v>
      </c>
      <c r="M55" s="14">
        <f t="shared" si="2"/>
        <v>0.560375</v>
      </c>
      <c r="O55" s="5">
        <f t="shared" si="6"/>
        <v>2760.58096625</v>
      </c>
      <c r="Q55" s="16">
        <f t="shared" si="3"/>
        <v>2165.7290337500003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12297</v>
      </c>
      <c r="G56" s="19">
        <v>0.5</v>
      </c>
      <c r="I56" s="20">
        <f t="shared" si="0"/>
        <v>6148.5</v>
      </c>
      <c r="K56" s="5">
        <f t="shared" si="1"/>
        <v>6148.5</v>
      </c>
      <c r="M56" s="14">
        <f t="shared" si="2"/>
        <v>0.393</v>
      </c>
      <c r="O56" s="5">
        <f t="shared" si="6"/>
        <v>2416.3605000000002</v>
      </c>
      <c r="Q56" s="16">
        <f t="shared" si="3"/>
        <v>3732.1394999999998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77975.28</v>
      </c>
      <c r="G57" s="19">
        <v>0.5</v>
      </c>
      <c r="I57" s="20">
        <f t="shared" si="0"/>
        <v>38987.64</v>
      </c>
      <c r="K57" s="5">
        <f t="shared" si="1"/>
        <v>38987.64</v>
      </c>
      <c r="M57" s="14">
        <f t="shared" si="2"/>
        <v>0.45337500000000003</v>
      </c>
      <c r="O57" s="5">
        <f t="shared" si="6"/>
        <v>17676.021285000003</v>
      </c>
      <c r="Q57" s="16">
        <f t="shared" si="3"/>
        <v>21311.618714999997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23014.09</v>
      </c>
      <c r="G58" s="19">
        <v>0.5</v>
      </c>
      <c r="I58" s="20">
        <f t="shared" si="0"/>
        <v>11507.045</v>
      </c>
      <c r="K58" s="5">
        <f t="shared" si="1"/>
        <v>11507.045</v>
      </c>
      <c r="M58" s="14">
        <f t="shared" si="2"/>
        <v>0.48162499999999997</v>
      </c>
      <c r="O58" s="5">
        <f t="shared" si="6"/>
        <v>5542.080548125</v>
      </c>
      <c r="Q58" s="16">
        <f t="shared" si="3"/>
        <v>5964.964451875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29491.02</v>
      </c>
      <c r="G59" s="19">
        <v>0.5</v>
      </c>
      <c r="I59" s="20">
        <f t="shared" si="0"/>
        <v>14745.51</v>
      </c>
      <c r="K59" s="5">
        <f t="shared" si="1"/>
        <v>14745.51</v>
      </c>
      <c r="M59" s="14">
        <f t="shared" si="2"/>
        <v>0.548875</v>
      </c>
      <c r="O59" s="5">
        <f t="shared" si="6"/>
        <v>8093.44180125</v>
      </c>
      <c r="Q59" s="16">
        <f t="shared" si="3"/>
        <v>6652.06819875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1988</v>
      </c>
      <c r="G60" s="19">
        <v>0.5</v>
      </c>
      <c r="I60" s="20">
        <f t="shared" si="0"/>
        <v>994</v>
      </c>
      <c r="K60" s="5">
        <f t="shared" si="1"/>
        <v>994</v>
      </c>
      <c r="M60" s="14">
        <f t="shared" si="2"/>
        <v>0.280625</v>
      </c>
      <c r="O60" s="5">
        <f t="shared" si="6"/>
        <v>278.94125</v>
      </c>
      <c r="Q60" s="16">
        <f t="shared" si="3"/>
        <v>715.0587499999999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113716.9</v>
      </c>
      <c r="G61" s="19">
        <v>0.5</v>
      </c>
      <c r="I61" s="20">
        <f t="shared" si="0"/>
        <v>56858.45</v>
      </c>
      <c r="K61" s="5">
        <f t="shared" si="1"/>
        <v>56858.45</v>
      </c>
      <c r="M61" s="14">
        <f t="shared" si="2"/>
        <v>0.5955</v>
      </c>
      <c r="O61" s="5">
        <f t="shared" si="6"/>
        <v>33859.206975</v>
      </c>
      <c r="Q61" s="16">
        <f t="shared" si="3"/>
        <v>22999.243024999996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50687.21</v>
      </c>
      <c r="G62" s="19">
        <v>0.5</v>
      </c>
      <c r="I62" s="20">
        <f t="shared" si="0"/>
        <v>25343.605</v>
      </c>
      <c r="K62" s="5">
        <f t="shared" si="1"/>
        <v>25343.605</v>
      </c>
      <c r="M62" s="14">
        <f t="shared" si="2"/>
        <v>0.550125</v>
      </c>
      <c r="O62" s="5">
        <f t="shared" si="6"/>
        <v>13942.150700625</v>
      </c>
      <c r="Q62" s="16">
        <f t="shared" si="3"/>
        <v>11401.454299375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3399.46</v>
      </c>
      <c r="G63" s="19">
        <v>0.5</v>
      </c>
      <c r="I63" s="20">
        <f t="shared" si="0"/>
        <v>1699.73</v>
      </c>
      <c r="K63" s="5">
        <f t="shared" si="1"/>
        <v>1699.73</v>
      </c>
      <c r="M63" s="14">
        <f t="shared" si="2"/>
        <v>0.21225</v>
      </c>
      <c r="O63" s="5">
        <f t="shared" si="6"/>
        <v>360.7676925</v>
      </c>
      <c r="Q63" s="16">
        <f t="shared" si="3"/>
        <v>1338.9623075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4532.82</v>
      </c>
      <c r="G64" s="19">
        <v>0.5</v>
      </c>
      <c r="I64" s="20">
        <f t="shared" si="0"/>
        <v>2266.41</v>
      </c>
      <c r="K64" s="5">
        <f t="shared" si="1"/>
        <v>2266.41</v>
      </c>
      <c r="M64" s="14">
        <f t="shared" si="2"/>
        <v>0.41937500000000005</v>
      </c>
      <c r="O64" s="5">
        <f t="shared" si="6"/>
        <v>950.47569375</v>
      </c>
      <c r="Q64" s="16">
        <f t="shared" si="3"/>
        <v>1315.9343062499997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24485.38</v>
      </c>
      <c r="G65" s="19">
        <v>0.5</v>
      </c>
      <c r="I65" s="20">
        <f t="shared" si="0"/>
        <v>12242.69</v>
      </c>
      <c r="K65" s="5">
        <f t="shared" si="1"/>
        <v>12242.69</v>
      </c>
      <c r="M65" s="14">
        <f t="shared" si="2"/>
        <v>0.533875</v>
      </c>
      <c r="O65" s="5">
        <f t="shared" si="6"/>
        <v>6536.06612375</v>
      </c>
      <c r="Q65" s="16">
        <f t="shared" si="3"/>
        <v>5706.623876250001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32999.68</v>
      </c>
      <c r="G66" s="19">
        <v>0.5</v>
      </c>
      <c r="I66" s="20">
        <f t="shared" si="0"/>
        <v>16499.84</v>
      </c>
      <c r="K66" s="5">
        <f t="shared" si="1"/>
        <v>16499.84</v>
      </c>
      <c r="M66" s="14">
        <f t="shared" si="2"/>
        <v>0.28575</v>
      </c>
      <c r="O66" s="5">
        <f t="shared" si="6"/>
        <v>4714.82928</v>
      </c>
      <c r="Q66" s="16">
        <f t="shared" si="3"/>
        <v>11785.01072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19">
        <v>0.5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10815.59</v>
      </c>
      <c r="G69" s="19">
        <v>0.5</v>
      </c>
      <c r="I69" s="20">
        <f t="shared" si="0"/>
        <v>5407.795</v>
      </c>
      <c r="K69" s="5">
        <f t="shared" si="1"/>
        <v>5407.795</v>
      </c>
      <c r="M69" s="14">
        <f t="shared" si="2"/>
        <v>0.39149999999999996</v>
      </c>
      <c r="O69" s="5">
        <f t="shared" si="6"/>
        <v>2117.1517424999997</v>
      </c>
      <c r="Q69" s="16">
        <f t="shared" si="3"/>
        <v>3290.6432575000003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16874.12</v>
      </c>
      <c r="G70" s="19">
        <v>0.5</v>
      </c>
      <c r="I70" s="20">
        <f t="shared" si="0"/>
        <v>8437.06</v>
      </c>
      <c r="K70" s="5">
        <f t="shared" si="1"/>
        <v>8437.06</v>
      </c>
      <c r="M70" s="14">
        <f t="shared" si="2"/>
        <v>0.541125</v>
      </c>
      <c r="O70" s="5">
        <f t="shared" si="6"/>
        <v>4565.504092499999</v>
      </c>
      <c r="Q70" s="16">
        <f t="shared" si="3"/>
        <v>3871.5559075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12794.9</v>
      </c>
      <c r="G71" s="19">
        <v>0.5</v>
      </c>
      <c r="I71" s="20">
        <f t="shared" si="0"/>
        <v>6397.45</v>
      </c>
      <c r="K71" s="5">
        <f t="shared" si="1"/>
        <v>6397.45</v>
      </c>
      <c r="M71" s="14">
        <f t="shared" si="2"/>
        <v>0.246375</v>
      </c>
      <c r="O71" s="5">
        <f t="shared" si="6"/>
        <v>1576.1717437500001</v>
      </c>
      <c r="Q71" s="16">
        <f t="shared" si="3"/>
        <v>4821.27825625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1229.7</v>
      </c>
      <c r="G72" s="19">
        <v>0.5</v>
      </c>
      <c r="I72" s="20">
        <f t="shared" si="0"/>
        <v>614.85</v>
      </c>
      <c r="K72" s="5">
        <f t="shared" si="1"/>
        <v>614.85</v>
      </c>
      <c r="M72" s="14">
        <f t="shared" si="2"/>
        <v>0.41300000000000003</v>
      </c>
      <c r="O72" s="5">
        <f t="shared" si="6"/>
        <v>253.93305000000004</v>
      </c>
      <c r="Q72" s="16">
        <f t="shared" si="3"/>
        <v>360.91695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16585.1</v>
      </c>
      <c r="G73" s="19">
        <v>0.5</v>
      </c>
      <c r="I73" s="20">
        <f t="shared" si="0"/>
        <v>8292.55</v>
      </c>
      <c r="K73" s="5">
        <f t="shared" si="1"/>
        <v>8292.55</v>
      </c>
      <c r="M73" s="14">
        <f t="shared" si="2"/>
        <v>0.33575</v>
      </c>
      <c r="O73" s="5">
        <f t="shared" si="6"/>
        <v>2784.2236624999996</v>
      </c>
      <c r="Q73" s="16">
        <f t="shared" si="3"/>
        <v>5508.3263375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9733.07</v>
      </c>
      <c r="G74" s="19">
        <v>0.5</v>
      </c>
      <c r="I74" s="20">
        <f aca="true" t="shared" si="7" ref="I74:I137">E74*G74</f>
        <v>4866.535</v>
      </c>
      <c r="K74" s="5">
        <f aca="true" t="shared" si="8" ref="K74:K135">E74-I74</f>
        <v>4866.535</v>
      </c>
      <c r="M74" s="14">
        <f aca="true" t="shared" si="9" ref="M74:M137">X74</f>
        <v>0.510375</v>
      </c>
      <c r="O74" s="5">
        <f t="shared" si="6"/>
        <v>2483.757800625</v>
      </c>
      <c r="Q74" s="16">
        <f aca="true" t="shared" si="10" ref="Q74:Q135">K74-O74</f>
        <v>2382.777199375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3399.46</v>
      </c>
      <c r="G75" s="19">
        <v>0.5</v>
      </c>
      <c r="I75" s="20">
        <f t="shared" si="7"/>
        <v>1699.73</v>
      </c>
      <c r="K75" s="5">
        <f t="shared" si="8"/>
        <v>1699.73</v>
      </c>
      <c r="M75" s="14">
        <f t="shared" si="9"/>
        <v>0.35812499999999997</v>
      </c>
      <c r="O75" s="5">
        <f aca="true" t="shared" si="13" ref="O75:O135">K75*M75</f>
        <v>608.71580625</v>
      </c>
      <c r="Q75" s="16">
        <f t="shared" si="10"/>
        <v>1091.01419375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46098.99</v>
      </c>
      <c r="G77" s="19">
        <v>0.5</v>
      </c>
      <c r="I77" s="20">
        <f t="shared" si="7"/>
        <v>23049.495</v>
      </c>
      <c r="K77" s="5">
        <f t="shared" si="8"/>
        <v>23049.495</v>
      </c>
      <c r="M77" s="14">
        <f t="shared" si="9"/>
        <v>0.294375</v>
      </c>
      <c r="O77" s="5">
        <f t="shared" si="13"/>
        <v>6785.1950906249995</v>
      </c>
      <c r="Q77" s="16">
        <f t="shared" si="10"/>
        <v>16264.299909375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17171.96</v>
      </c>
      <c r="G78" s="19">
        <v>0.5</v>
      </c>
      <c r="I78" s="20">
        <f t="shared" si="7"/>
        <v>8585.98</v>
      </c>
      <c r="K78" s="5">
        <f t="shared" si="8"/>
        <v>8585.98</v>
      </c>
      <c r="M78" s="14">
        <f t="shared" si="9"/>
        <v>0.54275</v>
      </c>
      <c r="O78" s="5">
        <f t="shared" si="13"/>
        <v>4660.040644999999</v>
      </c>
      <c r="Q78" s="16">
        <f t="shared" si="10"/>
        <v>3925.9393550000004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8968.5</v>
      </c>
      <c r="G79" s="19">
        <v>0.5</v>
      </c>
      <c r="I79" s="20">
        <f t="shared" si="7"/>
        <v>4484.25</v>
      </c>
      <c r="K79" s="5">
        <f t="shared" si="8"/>
        <v>4484.25</v>
      </c>
      <c r="M79" s="14">
        <f t="shared" si="9"/>
        <v>0.279</v>
      </c>
      <c r="O79" s="5">
        <f t="shared" si="13"/>
        <v>1251.1057500000002</v>
      </c>
      <c r="Q79" s="16">
        <f t="shared" si="10"/>
        <v>3233.14425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5373.34</v>
      </c>
      <c r="G80" s="19">
        <v>0.5</v>
      </c>
      <c r="I80" s="20">
        <f t="shared" si="7"/>
        <v>2686.67</v>
      </c>
      <c r="K80" s="5">
        <f t="shared" si="8"/>
        <v>2686.67</v>
      </c>
      <c r="M80" s="14">
        <f t="shared" si="9"/>
        <v>0.46449999999999997</v>
      </c>
      <c r="O80" s="5">
        <f t="shared" si="13"/>
        <v>1247.9582149999999</v>
      </c>
      <c r="Q80" s="16">
        <f t="shared" si="10"/>
        <v>1438.7117850000002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250822.27</v>
      </c>
      <c r="G81" s="19">
        <v>0.5</v>
      </c>
      <c r="I81" s="20">
        <f t="shared" si="7"/>
        <v>125411.135</v>
      </c>
      <c r="K81" s="5">
        <f t="shared" si="8"/>
        <v>125411.135</v>
      </c>
      <c r="M81" s="14">
        <f t="shared" si="9"/>
        <v>0.42674999999999996</v>
      </c>
      <c r="O81" s="5">
        <f t="shared" si="13"/>
        <v>53519.201861249996</v>
      </c>
      <c r="Q81" s="16">
        <f t="shared" si="10"/>
        <v>71891.93313875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31441.35</v>
      </c>
      <c r="G82" s="19">
        <v>0.5</v>
      </c>
      <c r="I82" s="20">
        <f t="shared" si="7"/>
        <v>15720.675</v>
      </c>
      <c r="K82" s="5">
        <f t="shared" si="8"/>
        <v>15720.675</v>
      </c>
      <c r="M82" s="14">
        <f t="shared" si="9"/>
        <v>0.365375</v>
      </c>
      <c r="O82" s="5">
        <f t="shared" si="13"/>
        <v>5743.941628125</v>
      </c>
      <c r="Q82" s="16">
        <f t="shared" si="10"/>
        <v>9976.733371875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12198.5</v>
      </c>
      <c r="G83" s="19">
        <v>0.5</v>
      </c>
      <c r="I83" s="20">
        <f t="shared" si="7"/>
        <v>6099.25</v>
      </c>
      <c r="K83" s="5">
        <f t="shared" si="8"/>
        <v>6099.25</v>
      </c>
      <c r="M83" s="14">
        <f t="shared" si="9"/>
        <v>0.524875</v>
      </c>
      <c r="O83" s="5">
        <f t="shared" si="13"/>
        <v>3201.34384375</v>
      </c>
      <c r="Q83" s="16">
        <f t="shared" si="10"/>
        <v>2897.90615625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51363.47</v>
      </c>
      <c r="G84" s="19">
        <v>0.5</v>
      </c>
      <c r="I84" s="20">
        <f t="shared" si="7"/>
        <v>25681.735</v>
      </c>
      <c r="K84" s="5">
        <f t="shared" si="8"/>
        <v>25681.735</v>
      </c>
      <c r="M84" s="14">
        <f t="shared" si="9"/>
        <v>0.403375</v>
      </c>
      <c r="O84" s="5">
        <f t="shared" si="13"/>
        <v>10359.369855625</v>
      </c>
      <c r="Q84" s="16">
        <f t="shared" si="10"/>
        <v>15322.365144375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48799.2</v>
      </c>
      <c r="G85" s="19">
        <v>0.5</v>
      </c>
      <c r="I85" s="20">
        <f t="shared" si="7"/>
        <v>24399.6</v>
      </c>
      <c r="K85" s="5">
        <f t="shared" si="8"/>
        <v>24399.6</v>
      </c>
      <c r="M85" s="14">
        <f t="shared" si="9"/>
        <v>0.549625</v>
      </c>
      <c r="O85" s="5">
        <f t="shared" si="13"/>
        <v>13410.630149999999</v>
      </c>
      <c r="Q85" s="16">
        <f t="shared" si="10"/>
        <v>10988.96985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51822.61</v>
      </c>
      <c r="G86" s="19">
        <v>0.5</v>
      </c>
      <c r="I86" s="20">
        <f t="shared" si="7"/>
        <v>25911.305</v>
      </c>
      <c r="K86" s="5">
        <f t="shared" si="8"/>
        <v>25911.305</v>
      </c>
      <c r="M86" s="14">
        <f t="shared" si="9"/>
        <v>0.292</v>
      </c>
      <c r="O86" s="5">
        <f t="shared" si="13"/>
        <v>7566.10106</v>
      </c>
      <c r="Q86" s="16">
        <f t="shared" si="10"/>
        <v>18345.20394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61389.54</v>
      </c>
      <c r="G87" s="19">
        <v>0.5</v>
      </c>
      <c r="I87" s="20">
        <f t="shared" si="7"/>
        <v>30694.77</v>
      </c>
      <c r="K87" s="5">
        <f t="shared" si="8"/>
        <v>30694.77</v>
      </c>
      <c r="M87" s="14">
        <f t="shared" si="9"/>
        <v>0.430625</v>
      </c>
      <c r="O87" s="5">
        <f t="shared" si="13"/>
        <v>13217.935331249999</v>
      </c>
      <c r="Q87" s="16">
        <f t="shared" si="10"/>
        <v>17476.83466875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12062.6</v>
      </c>
      <c r="G88" s="19">
        <v>0.5</v>
      </c>
      <c r="I88" s="20">
        <f t="shared" si="7"/>
        <v>6031.3</v>
      </c>
      <c r="K88" s="5">
        <f t="shared" si="8"/>
        <v>6031.3</v>
      </c>
      <c r="M88" s="14">
        <f t="shared" si="9"/>
        <v>0.23675000000000002</v>
      </c>
      <c r="O88" s="5">
        <f t="shared" si="13"/>
        <v>1427.9102750000002</v>
      </c>
      <c r="Q88" s="16">
        <f t="shared" si="10"/>
        <v>4603.389725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12198.5</v>
      </c>
      <c r="G89" s="19">
        <v>0.5</v>
      </c>
      <c r="I89" s="20">
        <f t="shared" si="7"/>
        <v>6099.25</v>
      </c>
      <c r="K89" s="5">
        <f t="shared" si="8"/>
        <v>6099.25</v>
      </c>
      <c r="M89" s="14">
        <f t="shared" si="9"/>
        <v>0.39425</v>
      </c>
      <c r="O89" s="5">
        <f t="shared" si="13"/>
        <v>2404.6293124999997</v>
      </c>
      <c r="Q89" s="16">
        <f t="shared" si="10"/>
        <v>3694.6206875000003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84762.5</v>
      </c>
      <c r="G90" s="19">
        <v>0.5</v>
      </c>
      <c r="I90" s="20">
        <f t="shared" si="7"/>
        <v>42381.25</v>
      </c>
      <c r="K90" s="5">
        <f t="shared" si="8"/>
        <v>42381.25</v>
      </c>
      <c r="M90" s="14">
        <f t="shared" si="9"/>
        <v>0.43962500000000004</v>
      </c>
      <c r="O90" s="5">
        <f t="shared" si="13"/>
        <v>18631.85703125</v>
      </c>
      <c r="Q90" s="16">
        <f t="shared" si="10"/>
        <v>23749.39296875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326.5</v>
      </c>
      <c r="G91" s="19">
        <v>0.5</v>
      </c>
      <c r="I91" s="20">
        <f t="shared" si="7"/>
        <v>163.25</v>
      </c>
      <c r="K91" s="5">
        <f t="shared" si="8"/>
        <v>163.25</v>
      </c>
      <c r="M91" s="14">
        <f t="shared" si="9"/>
        <v>0.29212499999999997</v>
      </c>
      <c r="O91" s="5">
        <f t="shared" si="13"/>
        <v>47.68940625</v>
      </c>
      <c r="Q91" s="16">
        <f t="shared" si="10"/>
        <v>115.56059375000001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19">
        <v>0.5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230302.48</v>
      </c>
      <c r="G93" s="19">
        <v>0.5</v>
      </c>
      <c r="I93" s="20">
        <f t="shared" si="7"/>
        <v>115151.24</v>
      </c>
      <c r="K93" s="5">
        <f t="shared" si="8"/>
        <v>115151.24</v>
      </c>
      <c r="M93" s="14">
        <f t="shared" si="9"/>
        <v>0.5735</v>
      </c>
      <c r="O93" s="5">
        <f t="shared" si="13"/>
        <v>66039.23614000001</v>
      </c>
      <c r="Q93" s="16">
        <f t="shared" si="10"/>
        <v>49112.00386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25466.619999999995</v>
      </c>
      <c r="G94" s="19">
        <v>0.5</v>
      </c>
      <c r="I94" s="20">
        <f t="shared" si="7"/>
        <v>12733.309999999998</v>
      </c>
      <c r="K94" s="5">
        <f t="shared" si="8"/>
        <v>12733.309999999998</v>
      </c>
      <c r="M94" s="14">
        <f t="shared" si="9"/>
        <v>0.554875</v>
      </c>
      <c r="O94" s="5">
        <f t="shared" si="13"/>
        <v>7065.395386249998</v>
      </c>
      <c r="Q94" s="16">
        <f t="shared" si="10"/>
        <v>5667.914613749999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24003.5</v>
      </c>
      <c r="G95" s="19">
        <v>0.5</v>
      </c>
      <c r="I95" s="20">
        <f t="shared" si="7"/>
        <v>12001.75</v>
      </c>
      <c r="K95" s="5">
        <f t="shared" si="8"/>
        <v>12001.75</v>
      </c>
      <c r="M95" s="14">
        <f t="shared" si="9"/>
        <v>0.49737499999999996</v>
      </c>
      <c r="O95" s="5">
        <f t="shared" si="13"/>
        <v>5969.370406249999</v>
      </c>
      <c r="Q95" s="16">
        <f t="shared" si="10"/>
        <v>6032.379593750001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6397.02</v>
      </c>
      <c r="G96" s="19">
        <v>0.5</v>
      </c>
      <c r="I96" s="20">
        <f t="shared" si="7"/>
        <v>3198.51</v>
      </c>
      <c r="K96" s="5">
        <f t="shared" si="8"/>
        <v>3198.51</v>
      </c>
      <c r="M96" s="14">
        <f t="shared" si="9"/>
        <v>0.298375</v>
      </c>
      <c r="O96" s="5">
        <f t="shared" si="13"/>
        <v>954.3554212500001</v>
      </c>
      <c r="Q96" s="16">
        <f t="shared" si="10"/>
        <v>2244.15457875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19">
        <v>0.5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22544.4</v>
      </c>
      <c r="G98" s="19">
        <v>0.5</v>
      </c>
      <c r="I98" s="20">
        <f t="shared" si="7"/>
        <v>11272.2</v>
      </c>
      <c r="K98" s="5">
        <f t="shared" si="8"/>
        <v>11272.2</v>
      </c>
      <c r="M98" s="14">
        <f t="shared" si="9"/>
        <v>0.48162499999999997</v>
      </c>
      <c r="O98" s="5">
        <f t="shared" si="13"/>
        <v>5428.973325</v>
      </c>
      <c r="Q98" s="16">
        <f t="shared" si="10"/>
        <v>5843.226675000001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19">
        <v>0.5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19">
        <v>0.5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72197.4</v>
      </c>
      <c r="G102" s="19">
        <v>0.5</v>
      </c>
      <c r="I102" s="20">
        <f t="shared" si="7"/>
        <v>36098.7</v>
      </c>
      <c r="K102" s="5">
        <f t="shared" si="8"/>
        <v>36098.7</v>
      </c>
      <c r="M102" s="14">
        <f t="shared" si="9"/>
        <v>0.33849999999999997</v>
      </c>
      <c r="O102" s="5">
        <f t="shared" si="13"/>
        <v>12219.409949999997</v>
      </c>
      <c r="Q102" s="16">
        <f t="shared" si="10"/>
        <v>23879.29005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20080.22</v>
      </c>
      <c r="G103" s="19">
        <v>0.5</v>
      </c>
      <c r="I103" s="20">
        <f t="shared" si="7"/>
        <v>10040.11</v>
      </c>
      <c r="K103" s="5">
        <f t="shared" si="8"/>
        <v>10040.11</v>
      </c>
      <c r="M103" s="14">
        <f t="shared" si="9"/>
        <v>0.486</v>
      </c>
      <c r="O103" s="5">
        <f t="shared" si="13"/>
        <v>4879.493460000001</v>
      </c>
      <c r="Q103" s="16">
        <f t="shared" si="10"/>
        <v>5160.61654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124400</v>
      </c>
      <c r="G104" s="19">
        <v>0.5</v>
      </c>
      <c r="I104" s="20">
        <f t="shared" si="7"/>
        <v>62200</v>
      </c>
      <c r="K104" s="5">
        <f t="shared" si="8"/>
        <v>62200</v>
      </c>
      <c r="M104" s="14">
        <f t="shared" si="9"/>
        <v>0.663625</v>
      </c>
      <c r="O104" s="5">
        <f t="shared" si="13"/>
        <v>41277.475</v>
      </c>
      <c r="Q104" s="16">
        <f t="shared" si="10"/>
        <v>20922.525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3136.58</v>
      </c>
      <c r="G105" s="19">
        <v>0.5</v>
      </c>
      <c r="I105" s="20">
        <f t="shared" si="7"/>
        <v>1568.29</v>
      </c>
      <c r="K105" s="5">
        <f t="shared" si="8"/>
        <v>1568.29</v>
      </c>
      <c r="M105" s="14">
        <f t="shared" si="9"/>
        <v>0.31875</v>
      </c>
      <c r="O105" s="5">
        <f t="shared" si="13"/>
        <v>499.89243749999997</v>
      </c>
      <c r="Q105" s="16">
        <f t="shared" si="10"/>
        <v>1068.3975625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13489.42</v>
      </c>
      <c r="G106" s="19">
        <v>0.5</v>
      </c>
      <c r="I106" s="20">
        <f t="shared" si="7"/>
        <v>6744.71</v>
      </c>
      <c r="K106" s="5">
        <f t="shared" si="8"/>
        <v>6744.71</v>
      </c>
      <c r="M106" s="14">
        <f t="shared" si="9"/>
        <v>0.31837499999999996</v>
      </c>
      <c r="O106" s="5">
        <f t="shared" si="13"/>
        <v>2147.34704625</v>
      </c>
      <c r="Q106" s="16">
        <f t="shared" si="10"/>
        <v>4597.36295375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41235.9</v>
      </c>
      <c r="G107" s="19">
        <v>0.5</v>
      </c>
      <c r="I107" s="20">
        <f t="shared" si="7"/>
        <v>20617.95</v>
      </c>
      <c r="K107" s="5">
        <f t="shared" si="8"/>
        <v>20617.95</v>
      </c>
      <c r="M107" s="14">
        <f t="shared" si="9"/>
        <v>0.29112499999999997</v>
      </c>
      <c r="O107" s="5">
        <f t="shared" si="13"/>
        <v>6002.40069375</v>
      </c>
      <c r="Q107" s="16">
        <f t="shared" si="10"/>
        <v>14615.54930625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94165.31</v>
      </c>
      <c r="G108" s="19">
        <v>0.5</v>
      </c>
      <c r="I108" s="20">
        <f t="shared" si="7"/>
        <v>47082.655</v>
      </c>
      <c r="K108" s="5">
        <f t="shared" si="8"/>
        <v>47082.655</v>
      </c>
      <c r="M108" s="14">
        <f t="shared" si="9"/>
        <v>0.3835</v>
      </c>
      <c r="O108" s="5">
        <f t="shared" si="13"/>
        <v>18056.1981925</v>
      </c>
      <c r="Q108" s="16">
        <f t="shared" si="10"/>
        <v>29026.4568075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62314.36</v>
      </c>
      <c r="G109" s="19">
        <v>0.5</v>
      </c>
      <c r="I109" s="20">
        <f t="shared" si="7"/>
        <v>31157.18</v>
      </c>
      <c r="K109" s="5">
        <f t="shared" si="8"/>
        <v>31157.18</v>
      </c>
      <c r="M109" s="14">
        <f t="shared" si="9"/>
        <v>0.464375</v>
      </c>
      <c r="O109" s="5">
        <f t="shared" si="13"/>
        <v>14468.6154625</v>
      </c>
      <c r="Q109" s="16">
        <f t="shared" si="10"/>
        <v>16688.564537500002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0</v>
      </c>
      <c r="G111" s="19">
        <v>0.5</v>
      </c>
      <c r="I111" s="20">
        <f t="shared" si="7"/>
        <v>0</v>
      </c>
      <c r="K111" s="5">
        <f t="shared" si="8"/>
        <v>0</v>
      </c>
      <c r="M111" s="14">
        <f t="shared" si="9"/>
        <v>0.312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38789.26</v>
      </c>
      <c r="G112" s="19">
        <v>0.5</v>
      </c>
      <c r="I112" s="20">
        <f t="shared" si="7"/>
        <v>19394.63</v>
      </c>
      <c r="K112" s="5">
        <f t="shared" si="8"/>
        <v>19394.63</v>
      </c>
      <c r="M112" s="14">
        <f t="shared" si="9"/>
        <v>0.277875</v>
      </c>
      <c r="O112" s="5">
        <f t="shared" si="13"/>
        <v>5389.28281125</v>
      </c>
      <c r="Q112" s="16">
        <f t="shared" si="10"/>
        <v>14005.347188750002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41660.5</v>
      </c>
      <c r="G114" s="19">
        <v>0.5</v>
      </c>
      <c r="I114" s="20">
        <f t="shared" si="7"/>
        <v>20830.25</v>
      </c>
      <c r="K114" s="5">
        <f t="shared" si="8"/>
        <v>20830.25</v>
      </c>
      <c r="M114" s="14">
        <f t="shared" si="9"/>
        <v>0.43012500000000004</v>
      </c>
      <c r="O114" s="5">
        <f t="shared" si="13"/>
        <v>8959.611281250001</v>
      </c>
      <c r="Q114" s="16">
        <f t="shared" si="10"/>
        <v>11870.638718749999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13772.5</v>
      </c>
      <c r="G115" s="19">
        <v>0.5</v>
      </c>
      <c r="I115" s="20">
        <f t="shared" si="7"/>
        <v>6886.25</v>
      </c>
      <c r="K115" s="5">
        <f t="shared" si="8"/>
        <v>6886.25</v>
      </c>
      <c r="M115" s="14">
        <f t="shared" si="9"/>
        <v>0.39325</v>
      </c>
      <c r="O115" s="5">
        <f t="shared" si="13"/>
        <v>2708.0178124999998</v>
      </c>
      <c r="Q115" s="16">
        <f t="shared" si="10"/>
        <v>4178.2321875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39363.5</v>
      </c>
      <c r="G117" s="19">
        <v>0.5</v>
      </c>
      <c r="I117" s="20">
        <f t="shared" si="7"/>
        <v>19681.75</v>
      </c>
      <c r="K117" s="5">
        <f t="shared" si="8"/>
        <v>19681.75</v>
      </c>
      <c r="M117" s="14">
        <f t="shared" si="9"/>
        <v>0.47600000000000003</v>
      </c>
      <c r="O117" s="5">
        <f t="shared" si="13"/>
        <v>9368.513</v>
      </c>
      <c r="Q117" s="16">
        <f t="shared" si="10"/>
        <v>10313.237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9147.27</v>
      </c>
      <c r="G118" s="19">
        <v>0.5</v>
      </c>
      <c r="I118" s="20">
        <f t="shared" si="7"/>
        <v>4573.635</v>
      </c>
      <c r="K118" s="5">
        <f t="shared" si="8"/>
        <v>4573.635</v>
      </c>
      <c r="M118" s="14">
        <f t="shared" si="9"/>
        <v>0.333375</v>
      </c>
      <c r="O118" s="5">
        <f t="shared" si="13"/>
        <v>1524.7355681249999</v>
      </c>
      <c r="Q118" s="16">
        <f t="shared" si="10"/>
        <v>3048.899431875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12706.9</v>
      </c>
      <c r="G119" s="19">
        <v>0.5</v>
      </c>
      <c r="I119" s="20">
        <f t="shared" si="7"/>
        <v>6353.45</v>
      </c>
      <c r="K119" s="5">
        <f t="shared" si="8"/>
        <v>6353.45</v>
      </c>
      <c r="M119" s="14">
        <f t="shared" si="9"/>
        <v>0.41275</v>
      </c>
      <c r="O119" s="5">
        <f t="shared" si="13"/>
        <v>2622.3864875</v>
      </c>
      <c r="Q119" s="16">
        <f t="shared" si="10"/>
        <v>3731.0635125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96388.83</v>
      </c>
      <c r="G120" s="19">
        <v>0.5</v>
      </c>
      <c r="I120" s="20">
        <f t="shared" si="7"/>
        <v>48194.415</v>
      </c>
      <c r="K120" s="5">
        <f t="shared" si="8"/>
        <v>48194.415</v>
      </c>
      <c r="M120" s="14">
        <f t="shared" si="9"/>
        <v>0.342</v>
      </c>
      <c r="O120" s="5">
        <f t="shared" si="13"/>
        <v>16482.489930000003</v>
      </c>
      <c r="Q120" s="16">
        <f t="shared" si="10"/>
        <v>31711.925069999998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60812.18</v>
      </c>
      <c r="G121" s="19">
        <v>0.5</v>
      </c>
      <c r="I121" s="20">
        <f t="shared" si="7"/>
        <v>30406.09</v>
      </c>
      <c r="K121" s="5">
        <f t="shared" si="8"/>
        <v>30406.09</v>
      </c>
      <c r="M121" s="14">
        <f t="shared" si="9"/>
        <v>0.521</v>
      </c>
      <c r="O121" s="5">
        <f t="shared" si="13"/>
        <v>15841.572890000001</v>
      </c>
      <c r="Q121" s="16">
        <f t="shared" si="10"/>
        <v>14564.517109999999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7"/>
        <v>0</v>
      </c>
      <c r="K122" s="5">
        <f t="shared" si="8"/>
        <v>0</v>
      </c>
      <c r="M122" s="14">
        <f t="shared" si="9"/>
        <v>0.534125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30828.120000000003</v>
      </c>
      <c r="G124" s="19">
        <v>0.5</v>
      </c>
      <c r="I124" s="20">
        <f t="shared" si="7"/>
        <v>15414.060000000001</v>
      </c>
      <c r="K124" s="5">
        <f t="shared" si="8"/>
        <v>15414.060000000001</v>
      </c>
      <c r="M124" s="14">
        <f t="shared" si="9"/>
        <v>0.34662499999999996</v>
      </c>
      <c r="O124" s="5">
        <f t="shared" si="13"/>
        <v>5342.8985475</v>
      </c>
      <c r="Q124" s="16">
        <f t="shared" si="10"/>
        <v>10071.1614525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116844.26000000001</v>
      </c>
      <c r="G125" s="19">
        <v>0.5</v>
      </c>
      <c r="I125" s="20">
        <f t="shared" si="7"/>
        <v>58422.130000000005</v>
      </c>
      <c r="K125" s="5">
        <f t="shared" si="8"/>
        <v>58422.130000000005</v>
      </c>
      <c r="M125" s="14">
        <f t="shared" si="9"/>
        <v>0.306875</v>
      </c>
      <c r="O125" s="5">
        <f t="shared" si="13"/>
        <v>17928.29114375</v>
      </c>
      <c r="Q125" s="16">
        <f t="shared" si="10"/>
        <v>40493.838856250004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92564.2</v>
      </c>
      <c r="G127" s="19">
        <v>0.5</v>
      </c>
      <c r="I127" s="20">
        <f t="shared" si="7"/>
        <v>46282.1</v>
      </c>
      <c r="K127" s="5">
        <f t="shared" si="8"/>
        <v>46282.1</v>
      </c>
      <c r="M127" s="14">
        <f t="shared" si="9"/>
        <v>0.44187499999999996</v>
      </c>
      <c r="O127" s="5">
        <f>K127*M127</f>
        <v>20450.9029375</v>
      </c>
      <c r="Q127" s="16">
        <f t="shared" si="10"/>
        <v>25831.1970625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28962.589999999997</v>
      </c>
      <c r="G129" s="19">
        <v>0.5</v>
      </c>
      <c r="I129" s="20">
        <f t="shared" si="7"/>
        <v>14481.294999999998</v>
      </c>
      <c r="K129" s="5">
        <f t="shared" si="8"/>
        <v>14481.294999999998</v>
      </c>
      <c r="M129" s="14">
        <f t="shared" si="9"/>
        <v>0.325625</v>
      </c>
      <c r="O129" s="5">
        <f t="shared" si="13"/>
        <v>4715.471684374999</v>
      </c>
      <c r="Q129" s="16">
        <f t="shared" si="10"/>
        <v>9765.823315624999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12198.5</v>
      </c>
      <c r="G130" s="19">
        <v>0.5</v>
      </c>
      <c r="I130" s="20">
        <f t="shared" si="7"/>
        <v>6099.25</v>
      </c>
      <c r="K130" s="5">
        <f t="shared" si="8"/>
        <v>6099.25</v>
      </c>
      <c r="M130" s="14">
        <f t="shared" si="9"/>
        <v>0.25437499999999996</v>
      </c>
      <c r="O130" s="5">
        <f t="shared" si="13"/>
        <v>1551.4967187499997</v>
      </c>
      <c r="Q130" s="16">
        <f t="shared" si="10"/>
        <v>4547.75328125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233268.37</v>
      </c>
      <c r="G131" s="19">
        <v>0.5</v>
      </c>
      <c r="I131" s="20">
        <f t="shared" si="7"/>
        <v>116634.185</v>
      </c>
      <c r="K131" s="5">
        <f t="shared" si="8"/>
        <v>116634.185</v>
      </c>
      <c r="M131" s="14">
        <f t="shared" si="9"/>
        <v>0.461375</v>
      </c>
      <c r="O131" s="5">
        <f t="shared" si="13"/>
        <v>53812.097104374996</v>
      </c>
      <c r="Q131" s="16">
        <f t="shared" si="10"/>
        <v>62822.087895625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142916.45</v>
      </c>
      <c r="G132" s="19">
        <v>0.5</v>
      </c>
      <c r="I132" s="20">
        <f t="shared" si="7"/>
        <v>71458.225</v>
      </c>
      <c r="K132" s="5">
        <f t="shared" si="8"/>
        <v>71458.225</v>
      </c>
      <c r="M132" s="14">
        <f t="shared" si="9"/>
        <v>0.38399999999999995</v>
      </c>
      <c r="O132" s="5">
        <f t="shared" si="13"/>
        <v>27439.9584</v>
      </c>
      <c r="Q132" s="16">
        <f t="shared" si="10"/>
        <v>44018.2666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12198.5</v>
      </c>
      <c r="G133" s="19">
        <v>0.5</v>
      </c>
      <c r="I133" s="20">
        <f t="shared" si="7"/>
        <v>6099.25</v>
      </c>
      <c r="K133" s="5">
        <f t="shared" si="8"/>
        <v>6099.25</v>
      </c>
      <c r="M133" s="14">
        <f t="shared" si="9"/>
        <v>0.439125</v>
      </c>
      <c r="O133" s="5">
        <f t="shared" si="13"/>
        <v>2678.33315625</v>
      </c>
      <c r="Q133" s="16">
        <f t="shared" si="10"/>
        <v>3420.91684375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60250.46</v>
      </c>
      <c r="G134" s="19">
        <v>0.5</v>
      </c>
      <c r="I134" s="20">
        <f t="shared" si="7"/>
        <v>30125.23</v>
      </c>
      <c r="K134" s="5">
        <f t="shared" si="8"/>
        <v>30125.23</v>
      </c>
      <c r="M134" s="14">
        <f t="shared" si="9"/>
        <v>0.337375</v>
      </c>
      <c r="O134" s="5">
        <f t="shared" si="13"/>
        <v>10163.49947125</v>
      </c>
      <c r="Q134" s="16">
        <f t="shared" si="10"/>
        <v>19961.73052875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57327.52</v>
      </c>
      <c r="G135" s="19">
        <v>0.5</v>
      </c>
      <c r="I135" s="20">
        <f t="shared" si="7"/>
        <v>28663.76</v>
      </c>
      <c r="K135" s="5">
        <f t="shared" si="8"/>
        <v>28663.76</v>
      </c>
      <c r="M135" s="14">
        <f t="shared" si="9"/>
        <v>0.304</v>
      </c>
      <c r="O135" s="5">
        <f t="shared" si="13"/>
        <v>8713.783039999998</v>
      </c>
      <c r="Q135" s="16">
        <f t="shared" si="10"/>
        <v>19949.97696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296400.22</v>
      </c>
      <c r="G136" s="19">
        <v>0.5</v>
      </c>
      <c r="I136" s="20">
        <f t="shared" si="7"/>
        <v>148200.11</v>
      </c>
      <c r="K136" s="5">
        <f>E136-I136</f>
        <v>148200.11</v>
      </c>
      <c r="M136" s="14">
        <f t="shared" si="9"/>
        <v>0.446125</v>
      </c>
      <c r="O136" s="5">
        <f>K136*M136</f>
        <v>66115.77407375</v>
      </c>
      <c r="Q136" s="16">
        <f>K136-O136</f>
        <v>82084.33592624999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0</v>
      </c>
      <c r="G137" s="19">
        <v>0.5</v>
      </c>
      <c r="I137" s="20">
        <f t="shared" si="7"/>
        <v>0</v>
      </c>
      <c r="K137" s="5">
        <f>E137-I137</f>
        <v>0</v>
      </c>
      <c r="M137" s="14">
        <f t="shared" si="9"/>
        <v>0.480375</v>
      </c>
      <c r="O137" s="5">
        <f>K137*M137</f>
        <v>0</v>
      </c>
      <c r="Q137" s="16">
        <f>K137-O137</f>
        <v>0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29215.2</v>
      </c>
      <c r="G138" s="19">
        <v>0.5</v>
      </c>
      <c r="I138" s="20">
        <f>E138*G138</f>
        <v>14607.6</v>
      </c>
      <c r="K138" s="5">
        <f>E138-I138</f>
        <v>14607.6</v>
      </c>
      <c r="M138" s="14">
        <f>X138</f>
        <v>0.569125</v>
      </c>
      <c r="O138" s="5">
        <f>K138*M138</f>
        <v>8313.55035</v>
      </c>
      <c r="Q138" s="16">
        <f>K138-O138</f>
        <v>6294.049650000001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3399.46</v>
      </c>
      <c r="G139" s="19">
        <v>0.5</v>
      </c>
      <c r="I139" s="20">
        <f>E139*G139</f>
        <v>1699.73</v>
      </c>
      <c r="K139" s="5">
        <f>E139-I139</f>
        <v>1699.73</v>
      </c>
      <c r="M139" s="14">
        <f>X139</f>
        <v>0.573375</v>
      </c>
      <c r="O139" s="5">
        <f>K139*M139</f>
        <v>974.58268875</v>
      </c>
      <c r="Q139" s="16">
        <f>K139-O139</f>
        <v>725.14731125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40"/>
      <c r="G140" s="19"/>
      <c r="I140" s="18"/>
    </row>
    <row r="141" spans="5:9" ht="11.25">
      <c r="E141" s="40"/>
      <c r="G141" s="19"/>
      <c r="I141" s="18"/>
    </row>
    <row r="142" spans="5:17" ht="11.25">
      <c r="E142" s="40"/>
      <c r="G142" s="19"/>
      <c r="I142" s="18"/>
      <c r="Q142" s="16">
        <f>K142-O142</f>
        <v>0</v>
      </c>
    </row>
    <row r="143" spans="3:19" ht="11.25">
      <c r="C143" s="3" t="s">
        <v>264</v>
      </c>
      <c r="E143" s="40">
        <f>SUM(E9:E142)</f>
        <v>4788808.72</v>
      </c>
      <c r="G143" s="19"/>
      <c r="I143" s="18">
        <f>SUM(I9:I142)</f>
        <v>2394404.36</v>
      </c>
      <c r="K143" s="5">
        <f>SUM(K9:K142)</f>
        <v>2394404.36</v>
      </c>
      <c r="O143" s="5">
        <f>SUM(O9:O142)</f>
        <v>1075001.7815525</v>
      </c>
      <c r="Q143" s="16">
        <f>K143-O143</f>
        <v>1319402.5784474998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0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10466.7</v>
      </c>
      <c r="G9" s="19">
        <v>0.5</v>
      </c>
      <c r="I9" s="20">
        <f>E9*G9</f>
        <v>5233.35</v>
      </c>
      <c r="K9" s="5">
        <f>E9-I9</f>
        <v>5233.35</v>
      </c>
      <c r="M9" s="14">
        <v>0.2915</v>
      </c>
      <c r="O9" s="5">
        <f>K9*M9</f>
        <v>1525.521525</v>
      </c>
      <c r="Q9" s="16">
        <f>K9-O9</f>
        <v>3707.8284750000003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68305.65</v>
      </c>
      <c r="G10" s="19">
        <v>0.5</v>
      </c>
      <c r="I10" s="20">
        <f aca="true" t="shared" si="0" ref="I10:I73">E10*G10</f>
        <v>34152.825</v>
      </c>
      <c r="K10" s="5">
        <f aca="true" t="shared" si="1" ref="K10:K73">E10-I10</f>
        <v>34152.825</v>
      </c>
      <c r="M10" s="14">
        <v>0.55925</v>
      </c>
      <c r="O10" s="5">
        <f>K10*M10</f>
        <v>19099.96738125</v>
      </c>
      <c r="Q10" s="16">
        <f aca="true" t="shared" si="2" ref="Q10:Q73">K10-O10</f>
        <v>15052.857618749997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12198.5</v>
      </c>
      <c r="G11" s="19">
        <v>0.5</v>
      </c>
      <c r="I11" s="20">
        <f t="shared" si="0"/>
        <v>6099.25</v>
      </c>
      <c r="K11" s="5">
        <f t="shared" si="1"/>
        <v>6099.25</v>
      </c>
      <c r="M11" s="14">
        <v>0.2405</v>
      </c>
      <c r="O11" s="5">
        <f aca="true" t="shared" si="4" ref="O11:O74">K11*M11</f>
        <v>1466.869625</v>
      </c>
      <c r="Q11" s="16">
        <f t="shared" si="2"/>
        <v>4632.380375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33258.32</v>
      </c>
      <c r="G12" s="19">
        <v>0.5</v>
      </c>
      <c r="I12" s="20">
        <f t="shared" si="0"/>
        <v>16629.16</v>
      </c>
      <c r="K12" s="5">
        <f t="shared" si="1"/>
        <v>16629.16</v>
      </c>
      <c r="M12" s="14">
        <v>0.4085</v>
      </c>
      <c r="O12" s="5">
        <f t="shared" si="4"/>
        <v>6793.01186</v>
      </c>
      <c r="Q12" s="16">
        <f t="shared" si="2"/>
        <v>9836.148140000001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28653.34</v>
      </c>
      <c r="G13" s="19">
        <v>0.5</v>
      </c>
      <c r="I13" s="20">
        <f t="shared" si="0"/>
        <v>14326.67</v>
      </c>
      <c r="K13" s="5">
        <f t="shared" si="1"/>
        <v>14326.67</v>
      </c>
      <c r="M13" s="14">
        <v>0.34025</v>
      </c>
      <c r="O13" s="5">
        <f t="shared" si="4"/>
        <v>4874.6494675</v>
      </c>
      <c r="Q13" s="16">
        <f t="shared" si="2"/>
        <v>9452.020532499999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123631.57</v>
      </c>
      <c r="G15" s="19">
        <v>0.5</v>
      </c>
      <c r="I15" s="20">
        <f t="shared" si="0"/>
        <v>61815.785</v>
      </c>
      <c r="K15" s="5">
        <f t="shared" si="1"/>
        <v>61815.785</v>
      </c>
      <c r="M15" s="14">
        <v>0.57525</v>
      </c>
      <c r="O15" s="5">
        <f t="shared" si="4"/>
        <v>35559.53032125001</v>
      </c>
      <c r="Q15" s="16">
        <f t="shared" si="2"/>
        <v>26256.254678749996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47762.16</v>
      </c>
      <c r="G16" s="19">
        <v>0.5</v>
      </c>
      <c r="I16" s="20">
        <f t="shared" si="0"/>
        <v>23881.08</v>
      </c>
      <c r="K16" s="5">
        <f t="shared" si="1"/>
        <v>23881.08</v>
      </c>
      <c r="M16" s="14">
        <v>0.41275</v>
      </c>
      <c r="O16" s="5">
        <f t="shared" si="4"/>
        <v>9856.915770000001</v>
      </c>
      <c r="Q16" s="16">
        <f t="shared" si="2"/>
        <v>14024.16423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12198.5</v>
      </c>
      <c r="G17" s="19">
        <v>0.5</v>
      </c>
      <c r="I17" s="20">
        <f t="shared" si="0"/>
        <v>6099.25</v>
      </c>
      <c r="K17" s="5">
        <f t="shared" si="1"/>
        <v>6099.25</v>
      </c>
      <c r="M17" s="14">
        <v>0.5347500000000001</v>
      </c>
      <c r="O17" s="5">
        <f t="shared" si="4"/>
        <v>3261.5739375000003</v>
      </c>
      <c r="Q17" s="16">
        <f t="shared" si="2"/>
        <v>2837.6760624999997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26307.54</v>
      </c>
      <c r="G18" s="19">
        <v>0.5</v>
      </c>
      <c r="I18" s="20">
        <f t="shared" si="0"/>
        <v>13153.77</v>
      </c>
      <c r="K18" s="5">
        <f t="shared" si="1"/>
        <v>13153.77</v>
      </c>
      <c r="M18" s="14">
        <v>0.42</v>
      </c>
      <c r="O18" s="5">
        <f t="shared" si="4"/>
        <v>5524.5833999999995</v>
      </c>
      <c r="Q18" s="16">
        <f t="shared" si="2"/>
        <v>7629.186600000001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7680.82</v>
      </c>
      <c r="G20" s="19">
        <v>0.5</v>
      </c>
      <c r="I20" s="20">
        <f t="shared" si="0"/>
        <v>3840.41</v>
      </c>
      <c r="K20" s="5">
        <f t="shared" si="1"/>
        <v>3840.41</v>
      </c>
      <c r="M20" s="14">
        <v>0.45025000000000004</v>
      </c>
      <c r="O20" s="5">
        <f t="shared" si="4"/>
        <v>1729.1446025</v>
      </c>
      <c r="Q20" s="16">
        <f t="shared" si="2"/>
        <v>2111.2653975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18552.93</v>
      </c>
      <c r="G22" s="19">
        <v>0.5</v>
      </c>
      <c r="I22" s="20">
        <f t="shared" si="0"/>
        <v>9276.465</v>
      </c>
      <c r="K22" s="5">
        <f t="shared" si="1"/>
        <v>9276.465</v>
      </c>
      <c r="M22" s="14">
        <v>0.39449999999999996</v>
      </c>
      <c r="O22" s="5">
        <f t="shared" si="4"/>
        <v>3659.5654425</v>
      </c>
      <c r="Q22" s="16">
        <f t="shared" si="2"/>
        <v>5616.899557500001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17308.47</v>
      </c>
      <c r="G23" s="19">
        <v>0.5</v>
      </c>
      <c r="I23" s="20">
        <f t="shared" si="0"/>
        <v>8654.235</v>
      </c>
      <c r="K23" s="5">
        <f t="shared" si="1"/>
        <v>8654.235</v>
      </c>
      <c r="M23" s="14">
        <v>0.252875</v>
      </c>
      <c r="O23" s="5">
        <f t="shared" si="4"/>
        <v>2188.4396756250003</v>
      </c>
      <c r="Q23" s="16">
        <f t="shared" si="2"/>
        <v>6465.795324375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25794.69</v>
      </c>
      <c r="G24" s="19">
        <v>0.5</v>
      </c>
      <c r="I24" s="20">
        <f t="shared" si="0"/>
        <v>12897.345</v>
      </c>
      <c r="K24" s="5">
        <f t="shared" si="1"/>
        <v>12897.345</v>
      </c>
      <c r="M24" s="14">
        <v>0.38837499999999997</v>
      </c>
      <c r="O24" s="5">
        <f t="shared" si="4"/>
        <v>5009.006364374999</v>
      </c>
      <c r="Q24" s="16">
        <f t="shared" si="2"/>
        <v>7888.338635625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95227</v>
      </c>
      <c r="G25" s="19">
        <v>0.5</v>
      </c>
      <c r="I25" s="20">
        <f t="shared" si="0"/>
        <v>47613.5</v>
      </c>
      <c r="K25" s="5">
        <f t="shared" si="1"/>
        <v>47613.5</v>
      </c>
      <c r="M25" s="14">
        <v>0.4135</v>
      </c>
      <c r="O25" s="5">
        <f t="shared" si="4"/>
        <v>19688.182249999998</v>
      </c>
      <c r="Q25" s="16">
        <f t="shared" si="2"/>
        <v>27925.317750000002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18707.56</v>
      </c>
      <c r="G26" s="19">
        <v>0.5</v>
      </c>
      <c r="I26" s="20">
        <f t="shared" si="0"/>
        <v>9353.78</v>
      </c>
      <c r="K26" s="5">
        <f t="shared" si="1"/>
        <v>9353.78</v>
      </c>
      <c r="M26" s="14">
        <v>0.36375</v>
      </c>
      <c r="O26" s="5">
        <f t="shared" si="4"/>
        <v>3402.4374750000006</v>
      </c>
      <c r="Q26" s="16">
        <f t="shared" si="2"/>
        <v>5951.342525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23014.09</v>
      </c>
      <c r="G28" s="19">
        <v>0.5</v>
      </c>
      <c r="I28" s="20">
        <f t="shared" si="0"/>
        <v>11507.045</v>
      </c>
      <c r="K28" s="5">
        <f t="shared" si="1"/>
        <v>11507.045</v>
      </c>
      <c r="M28" s="14">
        <v>0.2755</v>
      </c>
      <c r="O28" s="5">
        <f t="shared" si="4"/>
        <v>3170.1908975</v>
      </c>
      <c r="Q28" s="16">
        <f t="shared" si="2"/>
        <v>8336.8541025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94719.5</v>
      </c>
      <c r="G29" s="19">
        <v>0.5</v>
      </c>
      <c r="I29" s="20">
        <f t="shared" si="0"/>
        <v>47359.75</v>
      </c>
      <c r="K29" s="5">
        <f t="shared" si="1"/>
        <v>47359.75</v>
      </c>
      <c r="M29" s="14">
        <v>0.48162499999999997</v>
      </c>
      <c r="O29" s="5">
        <f t="shared" si="4"/>
        <v>22809.63959375</v>
      </c>
      <c r="Q29" s="16">
        <f t="shared" si="2"/>
        <v>24550.11040625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6542.02</v>
      </c>
      <c r="G30" s="19">
        <v>0.5</v>
      </c>
      <c r="I30" s="20">
        <f t="shared" si="0"/>
        <v>3271.01</v>
      </c>
      <c r="K30" s="5">
        <f t="shared" si="1"/>
        <v>3271.01</v>
      </c>
      <c r="M30" s="14">
        <v>0.5996250000000001</v>
      </c>
      <c r="O30" s="5">
        <f t="shared" si="4"/>
        <v>1961.3793712500003</v>
      </c>
      <c r="Q30" s="16">
        <f t="shared" si="2"/>
        <v>1309.63062875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13338.24</v>
      </c>
      <c r="G32" s="19">
        <v>0.5</v>
      </c>
      <c r="I32" s="20">
        <f t="shared" si="0"/>
        <v>6669.12</v>
      </c>
      <c r="K32" s="5">
        <f t="shared" si="1"/>
        <v>6669.12</v>
      </c>
      <c r="M32" s="14">
        <v>0.470875</v>
      </c>
      <c r="O32" s="5">
        <f t="shared" si="4"/>
        <v>3140.32188</v>
      </c>
      <c r="Q32" s="16">
        <f t="shared" si="2"/>
        <v>3528.79812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63131.94</v>
      </c>
      <c r="G33" s="19">
        <v>0.5</v>
      </c>
      <c r="I33" s="20">
        <f t="shared" si="0"/>
        <v>31565.97</v>
      </c>
      <c r="K33" s="5">
        <f t="shared" si="1"/>
        <v>31565.97</v>
      </c>
      <c r="M33" s="14">
        <v>0.38</v>
      </c>
      <c r="O33" s="5">
        <f t="shared" si="4"/>
        <v>11995.0686</v>
      </c>
      <c r="Q33" s="16">
        <f t="shared" si="2"/>
        <v>19570.901400000002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44465.5</v>
      </c>
      <c r="G34" s="19">
        <v>0.5</v>
      </c>
      <c r="I34" s="20">
        <f t="shared" si="0"/>
        <v>22232.75</v>
      </c>
      <c r="K34" s="5">
        <f t="shared" si="1"/>
        <v>22232.75</v>
      </c>
      <c r="M34" s="14">
        <v>0.38025000000000003</v>
      </c>
      <c r="O34" s="5">
        <f t="shared" si="4"/>
        <v>8454.0031875</v>
      </c>
      <c r="Q34" s="16">
        <f t="shared" si="2"/>
        <v>13778.7468125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27615.9</v>
      </c>
      <c r="G36" s="19">
        <v>0.5</v>
      </c>
      <c r="I36" s="20">
        <f t="shared" si="0"/>
        <v>13807.95</v>
      </c>
      <c r="K36" s="5">
        <f t="shared" si="1"/>
        <v>13807.95</v>
      </c>
      <c r="M36" s="14">
        <v>0.48162499999999997</v>
      </c>
      <c r="O36" s="5">
        <f t="shared" si="4"/>
        <v>6650.25391875</v>
      </c>
      <c r="Q36" s="16">
        <f t="shared" si="2"/>
        <v>7157.696081250001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355782.98</v>
      </c>
      <c r="G37" s="19">
        <v>0.5</v>
      </c>
      <c r="I37" s="20">
        <f t="shared" si="0"/>
        <v>177891.49</v>
      </c>
      <c r="K37" s="5">
        <f t="shared" si="1"/>
        <v>177891.49</v>
      </c>
      <c r="M37" s="14">
        <v>0.576375</v>
      </c>
      <c r="O37" s="5">
        <f t="shared" si="4"/>
        <v>102532.20754874998</v>
      </c>
      <c r="Q37" s="16">
        <f t="shared" si="2"/>
        <v>75359.28245125001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21679.74</v>
      </c>
      <c r="G38" s="19">
        <v>0.5</v>
      </c>
      <c r="I38" s="20">
        <f t="shared" si="0"/>
        <v>10839.87</v>
      </c>
      <c r="K38" s="5">
        <f t="shared" si="1"/>
        <v>10839.87</v>
      </c>
      <c r="M38" s="14">
        <v>0.573</v>
      </c>
      <c r="O38" s="5">
        <f t="shared" si="4"/>
        <v>6211.24551</v>
      </c>
      <c r="Q38" s="16">
        <f t="shared" si="2"/>
        <v>4628.624490000001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15348.41</v>
      </c>
      <c r="G40" s="19">
        <v>0.5</v>
      </c>
      <c r="I40" s="20">
        <f t="shared" si="0"/>
        <v>7674.205</v>
      </c>
      <c r="K40" s="5">
        <f t="shared" si="1"/>
        <v>7674.205</v>
      </c>
      <c r="M40" s="14">
        <v>0.476375</v>
      </c>
      <c r="O40" s="5">
        <f t="shared" si="4"/>
        <v>3655.799406875</v>
      </c>
      <c r="Q40" s="16">
        <f t="shared" si="2"/>
        <v>4018.405593125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71221.59</v>
      </c>
      <c r="G41" s="19">
        <v>0.5</v>
      </c>
      <c r="I41" s="20">
        <f t="shared" si="0"/>
        <v>35610.795</v>
      </c>
      <c r="K41" s="5">
        <f t="shared" si="1"/>
        <v>35610.795</v>
      </c>
      <c r="M41" s="14">
        <v>0.35375</v>
      </c>
      <c r="O41" s="5">
        <f t="shared" si="4"/>
        <v>12597.31873125</v>
      </c>
      <c r="Q41" s="16">
        <f t="shared" si="2"/>
        <v>23013.476268749997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33605</v>
      </c>
      <c r="G42" s="19">
        <v>0.5</v>
      </c>
      <c r="I42" s="20">
        <f t="shared" si="0"/>
        <v>16802.5</v>
      </c>
      <c r="K42" s="5">
        <f t="shared" si="1"/>
        <v>16802.5</v>
      </c>
      <c r="M42" s="14">
        <v>0.5435</v>
      </c>
      <c r="O42" s="5">
        <f t="shared" si="4"/>
        <v>9132.15875</v>
      </c>
      <c r="Q42" s="16">
        <f t="shared" si="2"/>
        <v>7670.3412499999995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24970</v>
      </c>
      <c r="G44" s="19">
        <v>0.5</v>
      </c>
      <c r="I44" s="20">
        <f t="shared" si="0"/>
        <v>12485</v>
      </c>
      <c r="K44" s="5">
        <f t="shared" si="1"/>
        <v>12485</v>
      </c>
      <c r="M44" s="14">
        <v>0.46087500000000003</v>
      </c>
      <c r="O44" s="5">
        <f t="shared" si="4"/>
        <v>5754.024375000001</v>
      </c>
      <c r="Q44" s="16">
        <f t="shared" si="2"/>
        <v>6730.975624999999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30041.48</v>
      </c>
      <c r="G45" s="19">
        <v>0.5</v>
      </c>
      <c r="I45" s="20">
        <f t="shared" si="0"/>
        <v>15020.74</v>
      </c>
      <c r="K45" s="5">
        <f t="shared" si="1"/>
        <v>15020.74</v>
      </c>
      <c r="M45" s="14">
        <v>0.6088749999999999</v>
      </c>
      <c r="O45" s="5">
        <f t="shared" si="4"/>
        <v>9145.7530675</v>
      </c>
      <c r="Q45" s="16">
        <f t="shared" si="2"/>
        <v>5874.9869325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23216.5</v>
      </c>
      <c r="G46" s="19">
        <v>0.5</v>
      </c>
      <c r="I46" s="20">
        <f t="shared" si="0"/>
        <v>11608.25</v>
      </c>
      <c r="K46" s="5">
        <f t="shared" si="1"/>
        <v>11608.25</v>
      </c>
      <c r="M46" s="14">
        <v>0.263625</v>
      </c>
      <c r="O46" s="5">
        <f t="shared" si="4"/>
        <v>3060.22490625</v>
      </c>
      <c r="Q46" s="16">
        <f t="shared" si="2"/>
        <v>8548.02509375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5200.25</v>
      </c>
      <c r="G48" s="19">
        <v>0.5</v>
      </c>
      <c r="I48" s="20">
        <f t="shared" si="0"/>
        <v>2600.125</v>
      </c>
      <c r="K48" s="5">
        <f t="shared" si="1"/>
        <v>2600.125</v>
      </c>
      <c r="M48" s="14">
        <v>0.28325</v>
      </c>
      <c r="O48" s="5">
        <f t="shared" si="4"/>
        <v>736.48540625</v>
      </c>
      <c r="Q48" s="16">
        <f t="shared" si="2"/>
        <v>1863.6395937500001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60007.95</v>
      </c>
      <c r="G49" s="19">
        <v>0.5</v>
      </c>
      <c r="I49" s="20">
        <f t="shared" si="0"/>
        <v>30003.975</v>
      </c>
      <c r="K49" s="5">
        <f t="shared" si="1"/>
        <v>30003.975</v>
      </c>
      <c r="M49" s="14">
        <v>0.291875</v>
      </c>
      <c r="O49" s="5">
        <f t="shared" si="4"/>
        <v>8757.410203124999</v>
      </c>
      <c r="Q49" s="16">
        <f t="shared" si="2"/>
        <v>21246.564796874998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23889.62</v>
      </c>
      <c r="G50" s="19">
        <v>0.5</v>
      </c>
      <c r="I50" s="20">
        <f t="shared" si="0"/>
        <v>11944.81</v>
      </c>
      <c r="K50" s="5">
        <f t="shared" si="1"/>
        <v>11944.81</v>
      </c>
      <c r="M50" s="14">
        <v>0.5555</v>
      </c>
      <c r="O50" s="5">
        <f t="shared" si="4"/>
        <v>6635.341955</v>
      </c>
      <c r="Q50" s="16">
        <f t="shared" si="2"/>
        <v>5309.468045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162973.15</v>
      </c>
      <c r="G51" s="19">
        <v>0.5</v>
      </c>
      <c r="I51" s="20">
        <f t="shared" si="0"/>
        <v>81486.575</v>
      </c>
      <c r="K51" s="5">
        <f t="shared" si="1"/>
        <v>81486.575</v>
      </c>
      <c r="M51" s="14">
        <v>0.469375</v>
      </c>
      <c r="O51" s="5">
        <f t="shared" si="4"/>
        <v>38247.761140625</v>
      </c>
      <c r="Q51" s="16">
        <f t="shared" si="2"/>
        <v>43238.813859375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7502</v>
      </c>
      <c r="G52" s="19">
        <v>0.5</v>
      </c>
      <c r="I52" s="20">
        <f t="shared" si="0"/>
        <v>3751</v>
      </c>
      <c r="K52" s="5">
        <f t="shared" si="1"/>
        <v>3751</v>
      </c>
      <c r="M52" s="14">
        <v>0.34825</v>
      </c>
      <c r="O52" s="5">
        <f t="shared" si="4"/>
        <v>1306.28575</v>
      </c>
      <c r="Q52" s="16">
        <f t="shared" si="2"/>
        <v>2444.71425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6072.5</v>
      </c>
      <c r="G55" s="19">
        <v>0.5</v>
      </c>
      <c r="I55" s="20">
        <f t="shared" si="0"/>
        <v>3036.25</v>
      </c>
      <c r="K55" s="5">
        <f t="shared" si="1"/>
        <v>3036.25</v>
      </c>
      <c r="M55" s="14">
        <v>0.560375</v>
      </c>
      <c r="O55" s="5">
        <f t="shared" si="4"/>
        <v>1701.4385937499999</v>
      </c>
      <c r="Q55" s="16">
        <f t="shared" si="2"/>
        <v>1334.8114062500001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9837.5</v>
      </c>
      <c r="G56" s="19">
        <v>0.5</v>
      </c>
      <c r="I56" s="20">
        <f t="shared" si="0"/>
        <v>4918.75</v>
      </c>
      <c r="K56" s="5">
        <f t="shared" si="1"/>
        <v>4918.75</v>
      </c>
      <c r="M56" s="14">
        <v>0.393</v>
      </c>
      <c r="O56" s="5">
        <f t="shared" si="4"/>
        <v>1933.0687500000001</v>
      </c>
      <c r="Q56" s="16">
        <f t="shared" si="2"/>
        <v>2985.6812499999996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32109.96</v>
      </c>
      <c r="G57" s="19">
        <v>0.5</v>
      </c>
      <c r="I57" s="20">
        <f t="shared" si="0"/>
        <v>16054.98</v>
      </c>
      <c r="K57" s="5">
        <f t="shared" si="1"/>
        <v>16054.98</v>
      </c>
      <c r="M57" s="14">
        <v>0.45337500000000003</v>
      </c>
      <c r="O57" s="5">
        <f t="shared" si="4"/>
        <v>7278.9265575</v>
      </c>
      <c r="Q57" s="16">
        <f t="shared" si="2"/>
        <v>8776.0534425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23014.09</v>
      </c>
      <c r="G58" s="19">
        <v>0.5</v>
      </c>
      <c r="I58" s="20">
        <f t="shared" si="0"/>
        <v>11507.045</v>
      </c>
      <c r="K58" s="5">
        <f t="shared" si="1"/>
        <v>11507.045</v>
      </c>
      <c r="M58" s="14">
        <v>0.48162499999999997</v>
      </c>
      <c r="O58" s="5">
        <f t="shared" si="4"/>
        <v>5542.080548125</v>
      </c>
      <c r="Q58" s="16">
        <f t="shared" si="2"/>
        <v>5964.964451875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23442.3</v>
      </c>
      <c r="G59" s="19">
        <v>0.5</v>
      </c>
      <c r="I59" s="20">
        <f t="shared" si="0"/>
        <v>11721.15</v>
      </c>
      <c r="K59" s="5">
        <f t="shared" si="1"/>
        <v>11721.15</v>
      </c>
      <c r="M59" s="14">
        <v>0.548875</v>
      </c>
      <c r="O59" s="5">
        <f t="shared" si="4"/>
        <v>6433.44620625</v>
      </c>
      <c r="Q59" s="16">
        <f t="shared" si="2"/>
        <v>5287.70379375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87005.28</v>
      </c>
      <c r="G61" s="19">
        <v>0.5</v>
      </c>
      <c r="I61" s="20">
        <f t="shared" si="0"/>
        <v>43502.64</v>
      </c>
      <c r="K61" s="5">
        <f t="shared" si="1"/>
        <v>43502.64</v>
      </c>
      <c r="M61" s="17">
        <v>0.5955</v>
      </c>
      <c r="O61" s="5">
        <f t="shared" si="4"/>
        <v>25905.82212</v>
      </c>
      <c r="Q61" s="16">
        <f t="shared" si="2"/>
        <v>17596.81788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41555.68</v>
      </c>
      <c r="G62" s="19">
        <v>0.5</v>
      </c>
      <c r="I62" s="20">
        <f t="shared" si="0"/>
        <v>20777.84</v>
      </c>
      <c r="K62" s="5">
        <f t="shared" si="1"/>
        <v>20777.84</v>
      </c>
      <c r="M62" s="14">
        <v>0.550125</v>
      </c>
      <c r="O62" s="5">
        <f t="shared" si="4"/>
        <v>11430.40923</v>
      </c>
      <c r="Q62" s="16">
        <f t="shared" si="2"/>
        <v>9347.43077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4223.56</v>
      </c>
      <c r="G63" s="19">
        <v>0.5</v>
      </c>
      <c r="I63" s="20">
        <f t="shared" si="0"/>
        <v>2111.78</v>
      </c>
      <c r="K63" s="5">
        <f t="shared" si="1"/>
        <v>2111.78</v>
      </c>
      <c r="M63" s="14">
        <v>0.21225</v>
      </c>
      <c r="O63" s="5">
        <f t="shared" si="4"/>
        <v>448.22530500000005</v>
      </c>
      <c r="Q63" s="16">
        <f t="shared" si="2"/>
        <v>1663.5546950000003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3216.84</v>
      </c>
      <c r="G64" s="19">
        <v>0.5</v>
      </c>
      <c r="I64" s="20">
        <f t="shared" si="0"/>
        <v>1608.42</v>
      </c>
      <c r="K64" s="5">
        <f t="shared" si="1"/>
        <v>1608.42</v>
      </c>
      <c r="M64" s="14">
        <v>0.419375</v>
      </c>
      <c r="O64" s="5">
        <f t="shared" si="4"/>
        <v>674.5311375</v>
      </c>
      <c r="Q64" s="16">
        <f t="shared" si="2"/>
        <v>933.8888625000001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19031.76</v>
      </c>
      <c r="G65" s="19">
        <v>0.5</v>
      </c>
      <c r="I65" s="20">
        <f t="shared" si="0"/>
        <v>9515.88</v>
      </c>
      <c r="K65" s="5">
        <f t="shared" si="1"/>
        <v>9515.88</v>
      </c>
      <c r="M65" s="14">
        <v>0.533875</v>
      </c>
      <c r="O65" s="5">
        <f t="shared" si="4"/>
        <v>5080.290435</v>
      </c>
      <c r="Q65" s="16">
        <f t="shared" si="2"/>
        <v>4435.589564999999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34713.38</v>
      </c>
      <c r="G66" s="19">
        <v>0.5</v>
      </c>
      <c r="I66" s="20">
        <f t="shared" si="0"/>
        <v>17356.69</v>
      </c>
      <c r="K66" s="5">
        <f t="shared" si="1"/>
        <v>17356.69</v>
      </c>
      <c r="M66" s="14">
        <v>0.28575</v>
      </c>
      <c r="O66" s="5">
        <f t="shared" si="4"/>
        <v>4959.674167499999</v>
      </c>
      <c r="Q66" s="16">
        <f t="shared" si="2"/>
        <v>12397.0158325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146.2199999999998</v>
      </c>
      <c r="G68" s="19">
        <v>0.5</v>
      </c>
      <c r="I68" s="20">
        <f t="shared" si="0"/>
        <v>73.1099999999999</v>
      </c>
      <c r="K68" s="5">
        <f t="shared" si="1"/>
        <v>73.1099999999999</v>
      </c>
      <c r="M68" s="14">
        <v>0.35424999999999995</v>
      </c>
      <c r="O68" s="5">
        <f t="shared" si="4"/>
        <v>25.89921749999996</v>
      </c>
      <c r="Q68" s="16">
        <f t="shared" si="2"/>
        <v>47.21078249999994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24981.59</v>
      </c>
      <c r="G69" s="19">
        <v>0.5</v>
      </c>
      <c r="I69" s="20">
        <f t="shared" si="0"/>
        <v>12490.795</v>
      </c>
      <c r="K69" s="5">
        <f t="shared" si="1"/>
        <v>12490.795</v>
      </c>
      <c r="M69" s="14">
        <v>0.39149999999999996</v>
      </c>
      <c r="O69" s="5">
        <f t="shared" si="4"/>
        <v>4890.1462425</v>
      </c>
      <c r="Q69" s="16">
        <f t="shared" si="2"/>
        <v>7600.6487575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14877.82</v>
      </c>
      <c r="G70" s="19">
        <v>0.5</v>
      </c>
      <c r="I70" s="20">
        <f t="shared" si="0"/>
        <v>7438.91</v>
      </c>
      <c r="K70" s="5">
        <f t="shared" si="1"/>
        <v>7438.91</v>
      </c>
      <c r="M70" s="14">
        <v>0.541125</v>
      </c>
      <c r="O70" s="5">
        <f t="shared" si="4"/>
        <v>4025.38017375</v>
      </c>
      <c r="Q70" s="16">
        <f t="shared" si="2"/>
        <v>3413.52982625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8263.5</v>
      </c>
      <c r="G71" s="19">
        <v>0.5</v>
      </c>
      <c r="I71" s="20">
        <f t="shared" si="0"/>
        <v>4131.75</v>
      </c>
      <c r="K71" s="5">
        <f t="shared" si="1"/>
        <v>4131.75</v>
      </c>
      <c r="M71" s="14">
        <v>0.246375</v>
      </c>
      <c r="O71" s="5">
        <f t="shared" si="4"/>
        <v>1017.95990625</v>
      </c>
      <c r="Q71" s="16">
        <f t="shared" si="2"/>
        <v>3113.79009375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16731.32</v>
      </c>
      <c r="G73" s="19">
        <v>0.5</v>
      </c>
      <c r="I73" s="20">
        <f t="shared" si="0"/>
        <v>8365.66</v>
      </c>
      <c r="K73" s="5">
        <f t="shared" si="1"/>
        <v>8365.66</v>
      </c>
      <c r="M73" s="14">
        <v>0.33575</v>
      </c>
      <c r="O73" s="5">
        <f t="shared" si="4"/>
        <v>2808.770345</v>
      </c>
      <c r="Q73" s="16">
        <f t="shared" si="2"/>
        <v>5556.889655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22297.88</v>
      </c>
      <c r="G74" s="19">
        <v>0.5</v>
      </c>
      <c r="I74" s="20">
        <f aca="true" t="shared" si="5" ref="I74:I137">E74*G74</f>
        <v>11148.94</v>
      </c>
      <c r="K74" s="5">
        <f aca="true" t="shared" si="6" ref="K74:K135">E74-I74</f>
        <v>11148.94</v>
      </c>
      <c r="M74" s="14">
        <v>0.510375</v>
      </c>
      <c r="O74" s="5">
        <f t="shared" si="4"/>
        <v>5690.1402525</v>
      </c>
      <c r="Q74" s="16">
        <f aca="true" t="shared" si="7" ref="Q74:Q135">K74-O74</f>
        <v>5458.7997475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3399.46</v>
      </c>
      <c r="G75" s="19">
        <v>0.5</v>
      </c>
      <c r="I75" s="20">
        <f t="shared" si="5"/>
        <v>1699.73</v>
      </c>
      <c r="K75" s="5">
        <f t="shared" si="6"/>
        <v>1699.73</v>
      </c>
      <c r="M75" s="14">
        <v>0.358125</v>
      </c>
      <c r="O75" s="5">
        <f aca="true" t="shared" si="9" ref="O75:O135">K75*M75</f>
        <v>608.71580625</v>
      </c>
      <c r="Q75" s="16">
        <f t="shared" si="7"/>
        <v>1091.01419375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40193.97</v>
      </c>
      <c r="G77" s="19">
        <v>0.5</v>
      </c>
      <c r="I77" s="20">
        <f t="shared" si="5"/>
        <v>20096.985</v>
      </c>
      <c r="K77" s="5">
        <f t="shared" si="6"/>
        <v>20096.985</v>
      </c>
      <c r="M77" s="14">
        <v>0.294375</v>
      </c>
      <c r="O77" s="5">
        <f t="shared" si="9"/>
        <v>5916.049959375</v>
      </c>
      <c r="Q77" s="16">
        <f t="shared" si="7"/>
        <v>14180.935040625001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20713.46</v>
      </c>
      <c r="G78" s="19">
        <v>0.5</v>
      </c>
      <c r="I78" s="20">
        <f t="shared" si="5"/>
        <v>10356.73</v>
      </c>
      <c r="K78" s="5">
        <f t="shared" si="6"/>
        <v>10356.73</v>
      </c>
      <c r="M78" s="14">
        <v>0.54275</v>
      </c>
      <c r="O78" s="5">
        <f t="shared" si="9"/>
        <v>5621.115207499999</v>
      </c>
      <c r="Q78" s="16">
        <f t="shared" si="7"/>
        <v>4735.6147925000005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6689.33</v>
      </c>
      <c r="G79" s="19">
        <v>0.5</v>
      </c>
      <c r="I79" s="20">
        <f t="shared" si="5"/>
        <v>3344.665</v>
      </c>
      <c r="K79" s="5">
        <f t="shared" si="6"/>
        <v>3344.665</v>
      </c>
      <c r="M79" s="14">
        <v>0.279</v>
      </c>
      <c r="O79" s="5">
        <f t="shared" si="9"/>
        <v>933.1615350000001</v>
      </c>
      <c r="Q79" s="16">
        <f t="shared" si="7"/>
        <v>2411.503465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7018.24</v>
      </c>
      <c r="G80" s="19">
        <v>0.5</v>
      </c>
      <c r="I80" s="20">
        <f t="shared" si="5"/>
        <v>3509.12</v>
      </c>
      <c r="K80" s="5">
        <f t="shared" si="6"/>
        <v>3509.12</v>
      </c>
      <c r="M80" s="14">
        <v>0.46449999999999997</v>
      </c>
      <c r="O80" s="5">
        <f t="shared" si="9"/>
        <v>1629.9862399999997</v>
      </c>
      <c r="Q80" s="16">
        <f t="shared" si="7"/>
        <v>1879.1337600000002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395372.63</v>
      </c>
      <c r="G81" s="19">
        <v>0.5</v>
      </c>
      <c r="I81" s="20">
        <f t="shared" si="5"/>
        <v>197686.315</v>
      </c>
      <c r="K81" s="5">
        <f t="shared" si="6"/>
        <v>197686.315</v>
      </c>
      <c r="M81" s="14">
        <v>0.42674999999999996</v>
      </c>
      <c r="O81" s="5">
        <f t="shared" si="9"/>
        <v>84362.63492625</v>
      </c>
      <c r="Q81" s="16">
        <f t="shared" si="7"/>
        <v>113323.68007375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13484.11</v>
      </c>
      <c r="G82" s="19">
        <v>0.5</v>
      </c>
      <c r="I82" s="20">
        <f t="shared" si="5"/>
        <v>6742.055</v>
      </c>
      <c r="K82" s="5">
        <f t="shared" si="6"/>
        <v>6742.055</v>
      </c>
      <c r="M82" s="14">
        <v>0.365375</v>
      </c>
      <c r="O82" s="5">
        <f t="shared" si="9"/>
        <v>2463.3783456250003</v>
      </c>
      <c r="Q82" s="16">
        <f t="shared" si="7"/>
        <v>4278.676654375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10579.8</v>
      </c>
      <c r="G83" s="19">
        <v>0.5</v>
      </c>
      <c r="I83" s="20">
        <f t="shared" si="5"/>
        <v>5289.9</v>
      </c>
      <c r="K83" s="5">
        <f t="shared" si="6"/>
        <v>5289.9</v>
      </c>
      <c r="M83" s="14">
        <v>0.524875</v>
      </c>
      <c r="O83" s="5">
        <f t="shared" si="9"/>
        <v>2776.5362625</v>
      </c>
      <c r="Q83" s="16">
        <f t="shared" si="7"/>
        <v>2513.3637375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43006.59</v>
      </c>
      <c r="G84" s="19">
        <v>0.5</v>
      </c>
      <c r="I84" s="20">
        <f t="shared" si="5"/>
        <v>21503.295</v>
      </c>
      <c r="K84" s="5">
        <f t="shared" si="6"/>
        <v>21503.295</v>
      </c>
      <c r="M84" s="14">
        <v>0.403375</v>
      </c>
      <c r="O84" s="5">
        <f t="shared" si="9"/>
        <v>8673.891620625</v>
      </c>
      <c r="Q84" s="16">
        <f t="shared" si="7"/>
        <v>12829.403379374999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59419.88</v>
      </c>
      <c r="G85" s="19">
        <v>0.5</v>
      </c>
      <c r="I85" s="20">
        <f t="shared" si="5"/>
        <v>29709.94</v>
      </c>
      <c r="K85" s="5">
        <f t="shared" si="6"/>
        <v>29709.94</v>
      </c>
      <c r="M85" s="14">
        <v>0.549625</v>
      </c>
      <c r="O85" s="5">
        <f t="shared" si="9"/>
        <v>16329.3257725</v>
      </c>
      <c r="Q85" s="16">
        <f t="shared" si="7"/>
        <v>13380.614227499998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79416.19</v>
      </c>
      <c r="G86" s="19">
        <v>0.5</v>
      </c>
      <c r="I86" s="20">
        <f t="shared" si="5"/>
        <v>39708.095</v>
      </c>
      <c r="K86" s="5">
        <f t="shared" si="6"/>
        <v>39708.095</v>
      </c>
      <c r="M86" s="14">
        <v>0.292</v>
      </c>
      <c r="O86" s="5">
        <f t="shared" si="9"/>
        <v>11594.76374</v>
      </c>
      <c r="Q86" s="16">
        <f t="shared" si="7"/>
        <v>28113.33126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46481.18</v>
      </c>
      <c r="G87" s="19">
        <v>0.5</v>
      </c>
      <c r="I87" s="20">
        <f t="shared" si="5"/>
        <v>23240.59</v>
      </c>
      <c r="K87" s="5">
        <f t="shared" si="6"/>
        <v>23240.59</v>
      </c>
      <c r="M87" s="14">
        <v>0.430625</v>
      </c>
      <c r="O87" s="5">
        <f t="shared" si="9"/>
        <v>10007.979068749999</v>
      </c>
      <c r="Q87" s="16">
        <f t="shared" si="7"/>
        <v>13232.610931250001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10984.46</v>
      </c>
      <c r="G88" s="19">
        <v>0.5</v>
      </c>
      <c r="I88" s="20">
        <f t="shared" si="5"/>
        <v>5492.23</v>
      </c>
      <c r="K88" s="5">
        <f t="shared" si="6"/>
        <v>5492.23</v>
      </c>
      <c r="M88" s="14">
        <v>0.23675000000000002</v>
      </c>
      <c r="O88" s="5">
        <f t="shared" si="9"/>
        <v>1300.2854525</v>
      </c>
      <c r="Q88" s="16">
        <f t="shared" si="7"/>
        <v>4191.944547499999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15378.64</v>
      </c>
      <c r="G89" s="19">
        <v>0.5</v>
      </c>
      <c r="I89" s="20">
        <f t="shared" si="5"/>
        <v>7689.32</v>
      </c>
      <c r="K89" s="5">
        <f t="shared" si="6"/>
        <v>7689.32</v>
      </c>
      <c r="M89" s="14">
        <v>0.39425</v>
      </c>
      <c r="O89" s="5">
        <f t="shared" si="9"/>
        <v>3031.5144099999998</v>
      </c>
      <c r="Q89" s="16">
        <f t="shared" si="7"/>
        <v>4657.80559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41054.28</v>
      </c>
      <c r="G90" s="19">
        <v>0.5</v>
      </c>
      <c r="I90" s="20">
        <f t="shared" si="5"/>
        <v>20527.14</v>
      </c>
      <c r="K90" s="5">
        <f t="shared" si="6"/>
        <v>20527.14</v>
      </c>
      <c r="M90" s="14">
        <v>0.43962500000000004</v>
      </c>
      <c r="O90" s="5">
        <f t="shared" si="9"/>
        <v>9024.2439225</v>
      </c>
      <c r="Q90" s="16">
        <f t="shared" si="7"/>
        <v>11502.8960775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195992.38</v>
      </c>
      <c r="G93" s="19">
        <v>0.5</v>
      </c>
      <c r="I93" s="20">
        <f t="shared" si="5"/>
        <v>97996.19</v>
      </c>
      <c r="K93" s="5">
        <f t="shared" si="6"/>
        <v>97996.19</v>
      </c>
      <c r="M93" s="14">
        <v>0.5735</v>
      </c>
      <c r="O93" s="5">
        <f t="shared" si="9"/>
        <v>56200.814965000005</v>
      </c>
      <c r="Q93" s="16">
        <f t="shared" si="7"/>
        <v>41795.375035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86306.77</v>
      </c>
      <c r="G94" s="19">
        <v>0.5</v>
      </c>
      <c r="I94" s="20">
        <f t="shared" si="5"/>
        <v>43153.385</v>
      </c>
      <c r="K94" s="5">
        <f t="shared" si="6"/>
        <v>43153.385</v>
      </c>
      <c r="M94" s="14">
        <v>0.554875</v>
      </c>
      <c r="O94" s="5">
        <f t="shared" si="9"/>
        <v>23944.734501875002</v>
      </c>
      <c r="Q94" s="16">
        <f t="shared" si="7"/>
        <v>19208.650498125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24397</v>
      </c>
      <c r="G95" s="19">
        <v>0.5</v>
      </c>
      <c r="I95" s="20">
        <f t="shared" si="5"/>
        <v>12198.5</v>
      </c>
      <c r="K95" s="5">
        <f t="shared" si="6"/>
        <v>12198.5</v>
      </c>
      <c r="M95" s="14">
        <v>0.49737499999999996</v>
      </c>
      <c r="O95" s="5">
        <f t="shared" si="9"/>
        <v>6067.228937499999</v>
      </c>
      <c r="Q95" s="16">
        <f t="shared" si="7"/>
        <v>6131.271062500001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9723.42</v>
      </c>
      <c r="G96" s="19">
        <v>0.5</v>
      </c>
      <c r="I96" s="20">
        <f t="shared" si="5"/>
        <v>4861.71</v>
      </c>
      <c r="K96" s="5">
        <f t="shared" si="6"/>
        <v>4861.71</v>
      </c>
      <c r="M96" s="14">
        <v>0.298375</v>
      </c>
      <c r="O96" s="5">
        <f t="shared" si="9"/>
        <v>1450.61272125</v>
      </c>
      <c r="Q96" s="16">
        <f t="shared" si="7"/>
        <v>3411.09727875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8808.88</v>
      </c>
      <c r="G97" s="19">
        <v>0.5</v>
      </c>
      <c r="I97" s="20">
        <f t="shared" si="5"/>
        <v>4404.44</v>
      </c>
      <c r="K97" s="5">
        <f t="shared" si="6"/>
        <v>4404.44</v>
      </c>
      <c r="M97" s="14">
        <v>0.306875</v>
      </c>
      <c r="O97" s="5">
        <f t="shared" si="9"/>
        <v>1351.612525</v>
      </c>
      <c r="Q97" s="16">
        <f t="shared" si="7"/>
        <v>3052.8274749999996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29623.4</v>
      </c>
      <c r="G98" s="19">
        <v>0.5</v>
      </c>
      <c r="I98" s="20">
        <f t="shared" si="5"/>
        <v>14811.7</v>
      </c>
      <c r="K98" s="5">
        <f t="shared" si="6"/>
        <v>14811.7</v>
      </c>
      <c r="M98" s="14">
        <v>0.48162499999999997</v>
      </c>
      <c r="O98" s="5">
        <f t="shared" si="9"/>
        <v>7133.6850125</v>
      </c>
      <c r="Q98" s="16">
        <f t="shared" si="7"/>
        <v>7678.014987500001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5112.52</v>
      </c>
      <c r="G99" s="19">
        <v>0.5</v>
      </c>
      <c r="I99" s="20">
        <f t="shared" si="5"/>
        <v>2556.26</v>
      </c>
      <c r="K99" s="5">
        <f t="shared" si="6"/>
        <v>2556.26</v>
      </c>
      <c r="M99" s="14">
        <v>0.345</v>
      </c>
      <c r="O99" s="5">
        <f t="shared" si="9"/>
        <v>881.9097</v>
      </c>
      <c r="Q99" s="16">
        <f t="shared" si="7"/>
        <v>1674.3503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73450.03</v>
      </c>
      <c r="G102" s="19">
        <v>0.5</v>
      </c>
      <c r="I102" s="20">
        <f t="shared" si="5"/>
        <v>36725.015</v>
      </c>
      <c r="K102" s="5">
        <f t="shared" si="6"/>
        <v>36725.015</v>
      </c>
      <c r="M102" s="14">
        <v>0.33849999999999997</v>
      </c>
      <c r="O102" s="5">
        <f t="shared" si="9"/>
        <v>12431.417577499999</v>
      </c>
      <c r="Q102" s="16">
        <f t="shared" si="7"/>
        <v>24293.597422500003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4532.82</v>
      </c>
      <c r="G103" s="19">
        <v>0.5</v>
      </c>
      <c r="I103" s="20">
        <f t="shared" si="5"/>
        <v>2266.41</v>
      </c>
      <c r="K103" s="5">
        <f t="shared" si="6"/>
        <v>2266.41</v>
      </c>
      <c r="M103" s="14">
        <v>0.486</v>
      </c>
      <c r="O103" s="5">
        <f t="shared" si="9"/>
        <v>1101.47526</v>
      </c>
      <c r="Q103" s="16">
        <f t="shared" si="7"/>
        <v>1164.93474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141908.14</v>
      </c>
      <c r="G104" s="19">
        <v>0.5</v>
      </c>
      <c r="I104" s="20">
        <f t="shared" si="5"/>
        <v>70954.07</v>
      </c>
      <c r="K104" s="5">
        <f t="shared" si="6"/>
        <v>70954.07</v>
      </c>
      <c r="M104" s="14">
        <v>0.663625</v>
      </c>
      <c r="O104" s="5">
        <f t="shared" si="9"/>
        <v>47086.894703750004</v>
      </c>
      <c r="Q104" s="16">
        <f t="shared" si="7"/>
        <v>23867.175296250003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3136.58</v>
      </c>
      <c r="G105" s="19">
        <v>0.5</v>
      </c>
      <c r="I105" s="20">
        <f t="shared" si="5"/>
        <v>1568.29</v>
      </c>
      <c r="K105" s="5">
        <f t="shared" si="6"/>
        <v>1568.29</v>
      </c>
      <c r="M105" s="14">
        <v>0.31875</v>
      </c>
      <c r="O105" s="5">
        <f t="shared" si="9"/>
        <v>499.89243749999997</v>
      </c>
      <c r="Q105" s="16">
        <f t="shared" si="7"/>
        <v>1068.3975625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29828.46</v>
      </c>
      <c r="G106" s="19">
        <v>0.5</v>
      </c>
      <c r="I106" s="20">
        <f t="shared" si="5"/>
        <v>14914.23</v>
      </c>
      <c r="K106" s="5">
        <f t="shared" si="6"/>
        <v>14914.23</v>
      </c>
      <c r="M106" s="14">
        <v>0.31837499999999996</v>
      </c>
      <c r="O106" s="5">
        <f t="shared" si="9"/>
        <v>4748.317976249999</v>
      </c>
      <c r="Q106" s="16">
        <f t="shared" si="7"/>
        <v>10165.91202375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10854.5</v>
      </c>
      <c r="G107" s="19">
        <v>0.5</v>
      </c>
      <c r="I107" s="20">
        <f t="shared" si="5"/>
        <v>5427.25</v>
      </c>
      <c r="K107" s="5">
        <f t="shared" si="6"/>
        <v>5427.25</v>
      </c>
      <c r="M107" s="14">
        <v>0.29112499999999997</v>
      </c>
      <c r="O107" s="5">
        <f t="shared" si="9"/>
        <v>1580.0081562499997</v>
      </c>
      <c r="Q107" s="16">
        <f t="shared" si="7"/>
        <v>3847.24184375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111787.99</v>
      </c>
      <c r="G108" s="19">
        <v>0.5</v>
      </c>
      <c r="I108" s="20">
        <f t="shared" si="5"/>
        <v>55893.995</v>
      </c>
      <c r="K108" s="5">
        <f t="shared" si="6"/>
        <v>55893.995</v>
      </c>
      <c r="M108" s="14">
        <v>0.3835</v>
      </c>
      <c r="O108" s="5">
        <f t="shared" si="9"/>
        <v>21435.3470825</v>
      </c>
      <c r="Q108" s="16">
        <f t="shared" si="7"/>
        <v>34458.6479175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44902.64</v>
      </c>
      <c r="G109" s="19">
        <v>0.5</v>
      </c>
      <c r="I109" s="20">
        <f t="shared" si="5"/>
        <v>22451.32</v>
      </c>
      <c r="K109" s="5">
        <f t="shared" si="6"/>
        <v>22451.32</v>
      </c>
      <c r="M109" s="14">
        <v>0.464375</v>
      </c>
      <c r="O109" s="5">
        <f t="shared" si="9"/>
        <v>10425.831725</v>
      </c>
      <c r="Q109" s="16">
        <f t="shared" si="7"/>
        <v>12025.488275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664.2000000000016</v>
      </c>
      <c r="G111" s="19">
        <v>0.5</v>
      </c>
      <c r="I111" s="20">
        <f t="shared" si="5"/>
        <v>332.1000000000008</v>
      </c>
      <c r="K111" s="5">
        <f t="shared" si="6"/>
        <v>332.1000000000008</v>
      </c>
      <c r="M111" s="14">
        <v>0.312</v>
      </c>
      <c r="O111" s="5">
        <f t="shared" si="9"/>
        <v>103.61520000000026</v>
      </c>
      <c r="Q111" s="16">
        <f t="shared" si="7"/>
        <v>228.48480000000058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23097.36</v>
      </c>
      <c r="G112" s="19">
        <v>0.5</v>
      </c>
      <c r="I112" s="20">
        <f t="shared" si="5"/>
        <v>11548.68</v>
      </c>
      <c r="K112" s="5">
        <f t="shared" si="6"/>
        <v>11548.68</v>
      </c>
      <c r="M112" s="14">
        <v>0.277875</v>
      </c>
      <c r="O112" s="5">
        <f t="shared" si="9"/>
        <v>3209.089455</v>
      </c>
      <c r="Q112" s="16">
        <f t="shared" si="7"/>
        <v>8339.590545000001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18552.46</v>
      </c>
      <c r="G114" s="19">
        <v>0.5</v>
      </c>
      <c r="I114" s="20">
        <f t="shared" si="5"/>
        <v>9276.23</v>
      </c>
      <c r="K114" s="5">
        <f t="shared" si="6"/>
        <v>9276.23</v>
      </c>
      <c r="M114" s="14">
        <v>0.43012500000000004</v>
      </c>
      <c r="O114" s="5">
        <f t="shared" si="9"/>
        <v>3989.93842875</v>
      </c>
      <c r="Q114" s="16">
        <f t="shared" si="7"/>
        <v>5286.29157125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92936.92000000007</v>
      </c>
      <c r="G117" s="19">
        <v>0.5</v>
      </c>
      <c r="I117" s="20">
        <f t="shared" si="5"/>
        <v>46468.460000000036</v>
      </c>
      <c r="K117" s="5">
        <f t="shared" si="6"/>
        <v>46468.460000000036</v>
      </c>
      <c r="M117" s="14">
        <v>0.47600000000000003</v>
      </c>
      <c r="O117" s="5">
        <f t="shared" si="9"/>
        <v>22118.98696000002</v>
      </c>
      <c r="Q117" s="16">
        <f t="shared" si="7"/>
        <v>24349.473040000015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9585.91</v>
      </c>
      <c r="G118" s="19">
        <v>0.5</v>
      </c>
      <c r="I118" s="20">
        <f t="shared" si="5"/>
        <v>4792.955</v>
      </c>
      <c r="K118" s="5">
        <f t="shared" si="6"/>
        <v>4792.955</v>
      </c>
      <c r="M118" s="14">
        <v>0.333375</v>
      </c>
      <c r="O118" s="5">
        <f t="shared" si="9"/>
        <v>1597.8513731249998</v>
      </c>
      <c r="Q118" s="16">
        <f t="shared" si="7"/>
        <v>3195.1036268750004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24692.2</v>
      </c>
      <c r="G119" s="19">
        <v>0.5</v>
      </c>
      <c r="I119" s="20">
        <f t="shared" si="5"/>
        <v>12346.1</v>
      </c>
      <c r="K119" s="5">
        <f t="shared" si="6"/>
        <v>12346.1</v>
      </c>
      <c r="M119" s="14">
        <v>0.41275</v>
      </c>
      <c r="O119" s="5">
        <f t="shared" si="9"/>
        <v>5095.852775</v>
      </c>
      <c r="Q119" s="16">
        <f t="shared" si="7"/>
        <v>7250.247225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152249.35</v>
      </c>
      <c r="G120" s="19">
        <v>0.5</v>
      </c>
      <c r="I120" s="20">
        <f t="shared" si="5"/>
        <v>76124.675</v>
      </c>
      <c r="K120" s="5">
        <f t="shared" si="6"/>
        <v>76124.675</v>
      </c>
      <c r="M120" s="14">
        <v>0.342</v>
      </c>
      <c r="O120" s="5">
        <f t="shared" si="9"/>
        <v>26034.638850000003</v>
      </c>
      <c r="Q120" s="16">
        <f t="shared" si="7"/>
        <v>50090.03615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26359.88</v>
      </c>
      <c r="G121" s="19">
        <v>0.5</v>
      </c>
      <c r="I121" s="20">
        <f t="shared" si="5"/>
        <v>13179.94</v>
      </c>
      <c r="K121" s="5">
        <f t="shared" si="6"/>
        <v>13179.94</v>
      </c>
      <c r="M121" s="14">
        <v>0.521</v>
      </c>
      <c r="O121" s="5">
        <f t="shared" si="9"/>
        <v>6866.748740000001</v>
      </c>
      <c r="Q121" s="16">
        <f t="shared" si="7"/>
        <v>6313.19126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27279.78</v>
      </c>
      <c r="G124" s="19">
        <v>0.5</v>
      </c>
      <c r="I124" s="20">
        <f t="shared" si="5"/>
        <v>13639.89</v>
      </c>
      <c r="K124" s="5">
        <f t="shared" si="6"/>
        <v>13639.89</v>
      </c>
      <c r="M124" s="14">
        <v>0.34662499999999996</v>
      </c>
      <c r="O124" s="5">
        <f t="shared" si="9"/>
        <v>4727.926871249999</v>
      </c>
      <c r="Q124" s="16">
        <f t="shared" si="7"/>
        <v>8911.963128750001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40994.1</v>
      </c>
      <c r="G125" s="19">
        <v>0.5</v>
      </c>
      <c r="I125" s="20">
        <f t="shared" si="5"/>
        <v>20497.05</v>
      </c>
      <c r="K125" s="5">
        <f t="shared" si="6"/>
        <v>20497.05</v>
      </c>
      <c r="M125" s="14">
        <v>0.306875</v>
      </c>
      <c r="O125" s="5">
        <f t="shared" si="9"/>
        <v>6290.03221875</v>
      </c>
      <c r="Q125" s="16">
        <f t="shared" si="7"/>
        <v>14207.01778125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82607.18</v>
      </c>
      <c r="G127" s="19">
        <v>0.5</v>
      </c>
      <c r="I127" s="20">
        <f t="shared" si="5"/>
        <v>41303.59</v>
      </c>
      <c r="K127" s="5">
        <f t="shared" si="6"/>
        <v>41303.59</v>
      </c>
      <c r="M127" s="14">
        <v>0.441875</v>
      </c>
      <c r="O127" s="5">
        <f t="shared" si="9"/>
        <v>18251.02383125</v>
      </c>
      <c r="Q127" s="16">
        <f t="shared" si="7"/>
        <v>23052.566168749996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15533.79</v>
      </c>
      <c r="G129" s="19">
        <v>0.5</v>
      </c>
      <c r="I129" s="20">
        <f t="shared" si="5"/>
        <v>7766.895</v>
      </c>
      <c r="K129" s="5">
        <f t="shared" si="6"/>
        <v>7766.895</v>
      </c>
      <c r="M129" s="14">
        <v>0.325625</v>
      </c>
      <c r="O129" s="5">
        <f t="shared" si="9"/>
        <v>2529.095184375</v>
      </c>
      <c r="Q129" s="16">
        <f t="shared" si="7"/>
        <v>5237.7998156250005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19476.76</v>
      </c>
      <c r="G130" s="19">
        <v>0.5</v>
      </c>
      <c r="I130" s="20">
        <f t="shared" si="5"/>
        <v>9738.38</v>
      </c>
      <c r="K130" s="5">
        <f t="shared" si="6"/>
        <v>9738.38</v>
      </c>
      <c r="M130" s="14">
        <v>0.254375</v>
      </c>
      <c r="O130" s="5">
        <f t="shared" si="9"/>
        <v>2477.2004125</v>
      </c>
      <c r="Q130" s="16">
        <f t="shared" si="7"/>
        <v>7261.179587499999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253820.6</v>
      </c>
      <c r="G131" s="19">
        <v>0.5</v>
      </c>
      <c r="I131" s="20">
        <f t="shared" si="5"/>
        <v>126910.3</v>
      </c>
      <c r="K131" s="5">
        <f t="shared" si="6"/>
        <v>126910.3</v>
      </c>
      <c r="M131" s="14">
        <v>0.461375</v>
      </c>
      <c r="O131" s="5">
        <f t="shared" si="9"/>
        <v>58553.2396625</v>
      </c>
      <c r="Q131" s="16">
        <f t="shared" si="7"/>
        <v>68357.0603375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199541.69</v>
      </c>
      <c r="G132" s="19">
        <v>0.5</v>
      </c>
      <c r="I132" s="20">
        <f t="shared" si="5"/>
        <v>99770.845</v>
      </c>
      <c r="K132" s="5">
        <f t="shared" si="6"/>
        <v>99770.845</v>
      </c>
      <c r="M132" s="14">
        <v>0.38399999999999995</v>
      </c>
      <c r="O132" s="5">
        <f t="shared" si="9"/>
        <v>38312.004479999996</v>
      </c>
      <c r="Q132" s="16">
        <f t="shared" si="7"/>
        <v>61458.840520000005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12198.5</v>
      </c>
      <c r="G133" s="19">
        <v>0.5</v>
      </c>
      <c r="I133" s="20">
        <f t="shared" si="5"/>
        <v>6099.25</v>
      </c>
      <c r="K133" s="5">
        <f t="shared" si="6"/>
        <v>6099.25</v>
      </c>
      <c r="M133" s="14">
        <v>0.439125</v>
      </c>
      <c r="O133" s="5">
        <f t="shared" si="9"/>
        <v>2678.33315625</v>
      </c>
      <c r="Q133" s="16">
        <f t="shared" si="7"/>
        <v>3420.91684375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58865.15</v>
      </c>
      <c r="G134" s="19">
        <v>0.5</v>
      </c>
      <c r="I134" s="20">
        <f t="shared" si="5"/>
        <v>29432.575</v>
      </c>
      <c r="K134" s="5">
        <f t="shared" si="6"/>
        <v>29432.575</v>
      </c>
      <c r="M134" s="14">
        <v>0.337375</v>
      </c>
      <c r="O134" s="5">
        <f t="shared" si="9"/>
        <v>9929.814990625</v>
      </c>
      <c r="Q134" s="16">
        <f t="shared" si="7"/>
        <v>19502.760009375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15723.02</v>
      </c>
      <c r="G135" s="19">
        <v>0.5</v>
      </c>
      <c r="I135" s="20">
        <f t="shared" si="5"/>
        <v>7861.51</v>
      </c>
      <c r="K135" s="5">
        <f t="shared" si="6"/>
        <v>7861.51</v>
      </c>
      <c r="M135" s="14">
        <v>0.304</v>
      </c>
      <c r="O135" s="5">
        <f t="shared" si="9"/>
        <v>2389.89904</v>
      </c>
      <c r="Q135" s="16">
        <f t="shared" si="7"/>
        <v>5471.61096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378013.97</v>
      </c>
      <c r="G136" s="19">
        <v>0.5</v>
      </c>
      <c r="I136" s="20">
        <f t="shared" si="5"/>
        <v>189006.985</v>
      </c>
      <c r="K136" s="5">
        <f>E136-I136</f>
        <v>189006.985</v>
      </c>
      <c r="M136" s="14">
        <v>0.446125</v>
      </c>
      <c r="O136" s="5">
        <f>K136*M136</f>
        <v>84320.74118312499</v>
      </c>
      <c r="Q136" s="16">
        <f>K136-O136</f>
        <v>104686.243816875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40221.21</v>
      </c>
      <c r="G138" s="19">
        <v>0.5</v>
      </c>
      <c r="I138" s="20">
        <f>E138*G138</f>
        <v>20110.605</v>
      </c>
      <c r="K138" s="5">
        <f>E138-I138</f>
        <v>20110.605</v>
      </c>
      <c r="M138" s="14">
        <v>0.569125</v>
      </c>
      <c r="O138" s="5">
        <f>K138*M138</f>
        <v>11445.448070625</v>
      </c>
      <c r="Q138" s="16">
        <f>K138-O138</f>
        <v>8665.156929375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3399.46</v>
      </c>
      <c r="G139" s="19">
        <v>0.5</v>
      </c>
      <c r="I139" s="20">
        <f>E139*G139</f>
        <v>1699.73</v>
      </c>
      <c r="K139" s="5">
        <f>E139-I139</f>
        <v>1699.73</v>
      </c>
      <c r="M139" s="14">
        <v>0.573375</v>
      </c>
      <c r="O139" s="5">
        <f>K139*M139</f>
        <v>974.58268875</v>
      </c>
      <c r="Q139" s="16">
        <f>K139-O139</f>
        <v>725.14731125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5095212.029999999</v>
      </c>
      <c r="G143" s="6"/>
      <c r="I143" s="18">
        <f>SUM(I9:I142)</f>
        <v>2547606.0149999997</v>
      </c>
      <c r="K143" s="5">
        <f>SUM(K9:K142)</f>
        <v>2547606.0149999997</v>
      </c>
      <c r="O143" s="5">
        <f>SUM(O9:O142)</f>
        <v>1151947.911608125</v>
      </c>
      <c r="Q143" s="16">
        <f>K143-O143</f>
        <v>1395658.1033918746</v>
      </c>
      <c r="S143" s="16">
        <f>SUM(S9:S142)</f>
        <v>0</v>
      </c>
    </row>
    <row r="144" spans="5:17" ht="11.25">
      <c r="E144" s="34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0"/>
  <sheetViews>
    <sheetView zoomScalePageLayoutView="0" workbookViewId="0" topLeftCell="A131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3" t="s">
        <v>307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D8" s="11"/>
      <c r="E8" s="13" t="s">
        <v>308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16765.62</v>
      </c>
      <c r="F9" s="20" t="e">
        <f>E9+#REF!</f>
        <v>#REF!</v>
      </c>
      <c r="G9" s="19">
        <v>0.5</v>
      </c>
      <c r="I9" s="20">
        <f>E9*G9</f>
        <v>8382.81</v>
      </c>
      <c r="K9" s="5">
        <f>E9-I9</f>
        <v>8382.81</v>
      </c>
      <c r="M9" s="14">
        <v>0.2915</v>
      </c>
      <c r="O9" s="5">
        <f>K9*M9</f>
        <v>2443.5891149999998</v>
      </c>
      <c r="Q9" s="16">
        <f>K9-O9</f>
        <v>5939.220885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43586.86</v>
      </c>
      <c r="F10" s="20" t="e">
        <f>E10+#REF!</f>
        <v>#REF!</v>
      </c>
      <c r="G10" s="19">
        <v>0.5</v>
      </c>
      <c r="I10" s="20">
        <f aca="true" t="shared" si="0" ref="I10:I73">E10*G10</f>
        <v>21793.43</v>
      </c>
      <c r="K10" s="5">
        <f aca="true" t="shared" si="1" ref="K10:K73">E10-I10</f>
        <v>21793.43</v>
      </c>
      <c r="M10" s="14">
        <v>0.55925</v>
      </c>
      <c r="O10" s="5">
        <f aca="true" t="shared" si="2" ref="O10:O73">K10*M10</f>
        <v>12187.975727500001</v>
      </c>
      <c r="Q10" s="16">
        <f aca="true" t="shared" si="3" ref="Q10:Q73">K10-O10</f>
        <v>9605.4542725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136</v>
      </c>
      <c r="E11" s="20">
        <v>11805</v>
      </c>
      <c r="F11" s="20" t="e">
        <f>E11+#REF!</f>
        <v>#REF!</v>
      </c>
      <c r="G11" s="19">
        <v>0.5</v>
      </c>
      <c r="I11" s="20">
        <f t="shared" si="0"/>
        <v>5902.5</v>
      </c>
      <c r="K11" s="5">
        <f t="shared" si="1"/>
        <v>5902.5</v>
      </c>
      <c r="M11" s="14">
        <v>0.2405</v>
      </c>
      <c r="O11" s="5">
        <f t="shared" si="2"/>
        <v>1419.55125</v>
      </c>
      <c r="Q11" s="16">
        <f t="shared" si="3"/>
        <v>4482.94875</v>
      </c>
      <c r="S11" s="16">
        <f t="shared" si="4"/>
        <v>0</v>
      </c>
    </row>
    <row r="12" spans="1:19" ht="11.25">
      <c r="A12" s="4" t="s">
        <v>7</v>
      </c>
      <c r="C12" s="3" t="s">
        <v>137</v>
      </c>
      <c r="E12" s="20">
        <v>36223.1</v>
      </c>
      <c r="F12" s="20" t="e">
        <f>E12+#REF!</f>
        <v>#REF!</v>
      </c>
      <c r="G12" s="19">
        <v>0.5</v>
      </c>
      <c r="I12" s="20">
        <f t="shared" si="0"/>
        <v>18111.55</v>
      </c>
      <c r="K12" s="5">
        <f t="shared" si="1"/>
        <v>18111.55</v>
      </c>
      <c r="M12" s="14">
        <v>0.4085</v>
      </c>
      <c r="O12" s="5">
        <f t="shared" si="2"/>
        <v>7398.568174999999</v>
      </c>
      <c r="Q12" s="16">
        <f t="shared" si="3"/>
        <v>10712.981824999999</v>
      </c>
      <c r="S12" s="16">
        <f t="shared" si="4"/>
        <v>0</v>
      </c>
    </row>
    <row r="13" spans="1:19" ht="11.25">
      <c r="A13" s="4" t="s">
        <v>8</v>
      </c>
      <c r="C13" s="3" t="s">
        <v>138</v>
      </c>
      <c r="E13" s="20">
        <v>25991.44</v>
      </c>
      <c r="F13" s="20" t="e">
        <f>E13+#REF!</f>
        <v>#REF!</v>
      </c>
      <c r="G13" s="19">
        <v>0.5</v>
      </c>
      <c r="I13" s="20">
        <f t="shared" si="0"/>
        <v>12995.72</v>
      </c>
      <c r="K13" s="5">
        <f t="shared" si="1"/>
        <v>12995.72</v>
      </c>
      <c r="M13" s="14">
        <v>0.34025</v>
      </c>
      <c r="O13" s="5">
        <f t="shared" si="2"/>
        <v>4421.793729999999</v>
      </c>
      <c r="Q13" s="16">
        <f t="shared" si="3"/>
        <v>8573.92627</v>
      </c>
      <c r="S13" s="16">
        <f t="shared" si="4"/>
        <v>0</v>
      </c>
    </row>
    <row r="14" spans="1:19" ht="11.25">
      <c r="A14" s="4" t="s">
        <v>9</v>
      </c>
      <c r="C14" s="3" t="s">
        <v>139</v>
      </c>
      <c r="E14" s="20">
        <v>0</v>
      </c>
      <c r="F14" s="20" t="e">
        <f>E14+#REF!</f>
        <v>#REF!</v>
      </c>
      <c r="G14" s="19">
        <v>0.5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140</v>
      </c>
      <c r="E15" s="20">
        <v>110232.42</v>
      </c>
      <c r="F15" s="20" t="e">
        <f>E15+#REF!</f>
        <v>#REF!</v>
      </c>
      <c r="G15" s="19">
        <v>0.5</v>
      </c>
      <c r="I15" s="20">
        <f t="shared" si="0"/>
        <v>55116.21</v>
      </c>
      <c r="K15" s="5">
        <f t="shared" si="1"/>
        <v>55116.21</v>
      </c>
      <c r="M15" s="14">
        <v>0.57525</v>
      </c>
      <c r="O15" s="5">
        <f t="shared" si="2"/>
        <v>31705.5998025</v>
      </c>
      <c r="Q15" s="16">
        <f t="shared" si="3"/>
        <v>23410.6101975</v>
      </c>
      <c r="S15" s="16">
        <f t="shared" si="4"/>
        <v>0</v>
      </c>
    </row>
    <row r="16" spans="1:19" ht="11.25">
      <c r="A16" s="4" t="s">
        <v>11</v>
      </c>
      <c r="C16" s="3" t="s">
        <v>141</v>
      </c>
      <c r="E16" s="20">
        <v>47243.55</v>
      </c>
      <c r="F16" s="20" t="e">
        <f>E16+#REF!</f>
        <v>#REF!</v>
      </c>
      <c r="G16" s="19">
        <v>0.5</v>
      </c>
      <c r="I16" s="20">
        <f>E16*G16</f>
        <v>23621.775</v>
      </c>
      <c r="K16" s="5">
        <f>E16-I16</f>
        <v>23621.775</v>
      </c>
      <c r="M16" s="14">
        <v>0.41275</v>
      </c>
      <c r="O16" s="5">
        <f t="shared" si="2"/>
        <v>9749.887631250002</v>
      </c>
      <c r="Q16" s="16">
        <f t="shared" si="3"/>
        <v>13871.88736875</v>
      </c>
      <c r="S16" s="16">
        <f t="shared" si="4"/>
        <v>0</v>
      </c>
    </row>
    <row r="17" spans="1:19" ht="11.25">
      <c r="A17" s="4" t="s">
        <v>12</v>
      </c>
      <c r="C17" s="3" t="s">
        <v>142</v>
      </c>
      <c r="E17" s="20">
        <v>0</v>
      </c>
      <c r="F17" s="20" t="e">
        <f>E20+#REF!</f>
        <v>#REF!</v>
      </c>
      <c r="G17" s="19">
        <v>0.5</v>
      </c>
      <c r="I17" s="20">
        <f>E17*G17</f>
        <v>0</v>
      </c>
      <c r="K17" s="5">
        <f>E17-I17</f>
        <v>0</v>
      </c>
      <c r="M17" s="14">
        <v>0.5347500000000001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143</v>
      </c>
      <c r="E18" s="20">
        <v>15094.8</v>
      </c>
      <c r="F18" s="20" t="e">
        <f>E22+#REF!</f>
        <v>#REF!</v>
      </c>
      <c r="G18" s="19">
        <v>0.5</v>
      </c>
      <c r="I18" s="20">
        <f t="shared" si="0"/>
        <v>7547.4</v>
      </c>
      <c r="K18" s="5">
        <f t="shared" si="1"/>
        <v>7547.4</v>
      </c>
      <c r="M18" s="14">
        <v>0.42</v>
      </c>
      <c r="O18" s="5">
        <f t="shared" si="2"/>
        <v>3169.908</v>
      </c>
      <c r="Q18" s="16">
        <f t="shared" si="3"/>
        <v>4377.492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144</v>
      </c>
      <c r="E19" s="20">
        <v>0</v>
      </c>
      <c r="F19" s="20" t="e">
        <f>E23+#REF!</f>
        <v>#REF!</v>
      </c>
      <c r="G19" s="19">
        <v>0.5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145</v>
      </c>
      <c r="E20" s="20">
        <v>14950</v>
      </c>
      <c r="F20" s="20" t="e">
        <f>E24+#REF!</f>
        <v>#REF!</v>
      </c>
      <c r="G20" s="19">
        <v>0.5</v>
      </c>
      <c r="I20" s="20">
        <f t="shared" si="0"/>
        <v>7475</v>
      </c>
      <c r="K20" s="5">
        <f t="shared" si="1"/>
        <v>7475</v>
      </c>
      <c r="M20" s="14">
        <v>0.45025000000000004</v>
      </c>
      <c r="O20" s="5">
        <f t="shared" si="2"/>
        <v>3365.61875</v>
      </c>
      <c r="Q20" s="16">
        <f t="shared" si="3"/>
        <v>4109.38125</v>
      </c>
      <c r="S20" s="16">
        <f t="shared" si="4"/>
        <v>0</v>
      </c>
    </row>
    <row r="21" spans="1:19" ht="11.25">
      <c r="A21" s="4" t="s">
        <v>16</v>
      </c>
      <c r="C21" s="3" t="s">
        <v>146</v>
      </c>
      <c r="E21" s="20">
        <v>4971.48</v>
      </c>
      <c r="F21" s="20" t="e">
        <f>E25+#REF!</f>
        <v>#REF!</v>
      </c>
      <c r="G21" s="19">
        <v>0.5</v>
      </c>
      <c r="I21" s="20">
        <f t="shared" si="0"/>
        <v>2485.74</v>
      </c>
      <c r="K21" s="5">
        <f t="shared" si="1"/>
        <v>2485.74</v>
      </c>
      <c r="M21" s="14">
        <v>0.304875</v>
      </c>
      <c r="O21" s="5">
        <f t="shared" si="2"/>
        <v>757.8399824999999</v>
      </c>
      <c r="Q21" s="16">
        <f t="shared" si="3"/>
        <v>1727.9000174999999</v>
      </c>
      <c r="S21" s="16">
        <f t="shared" si="4"/>
        <v>0</v>
      </c>
    </row>
    <row r="22" spans="1:19" ht="11.25">
      <c r="A22" s="4" t="s">
        <v>17</v>
      </c>
      <c r="C22" s="3" t="s">
        <v>147</v>
      </c>
      <c r="E22" s="20">
        <v>22827.64</v>
      </c>
      <c r="F22" s="20" t="e">
        <f>E26+#REF!</f>
        <v>#REF!</v>
      </c>
      <c r="G22" s="19">
        <v>0.5</v>
      </c>
      <c r="I22" s="20">
        <f t="shared" si="0"/>
        <v>11413.82</v>
      </c>
      <c r="K22" s="5">
        <f t="shared" si="1"/>
        <v>11413.82</v>
      </c>
      <c r="M22" s="14">
        <v>0.39449999999999996</v>
      </c>
      <c r="O22" s="5">
        <f t="shared" si="2"/>
        <v>4502.75199</v>
      </c>
      <c r="Q22" s="16">
        <f t="shared" si="3"/>
        <v>6911.06801</v>
      </c>
      <c r="S22" s="16">
        <f t="shared" si="4"/>
        <v>0</v>
      </c>
    </row>
    <row r="23" spans="1:19" ht="11.25">
      <c r="A23" s="4" t="s">
        <v>18</v>
      </c>
      <c r="C23" s="3" t="s">
        <v>148</v>
      </c>
      <c r="E23" s="20">
        <v>18143.1</v>
      </c>
      <c r="F23" s="20" t="e">
        <f>E27+#REF!</f>
        <v>#REF!</v>
      </c>
      <c r="G23" s="19">
        <v>0.5</v>
      </c>
      <c r="I23" s="20">
        <f t="shared" si="0"/>
        <v>9071.55</v>
      </c>
      <c r="K23" s="5">
        <f t="shared" si="1"/>
        <v>9071.55</v>
      </c>
      <c r="M23" s="14">
        <v>0.252875</v>
      </c>
      <c r="O23" s="5">
        <f t="shared" si="2"/>
        <v>2293.96820625</v>
      </c>
      <c r="Q23" s="16">
        <f t="shared" si="3"/>
        <v>6777.58179375</v>
      </c>
      <c r="S23" s="16">
        <f t="shared" si="4"/>
        <v>0</v>
      </c>
    </row>
    <row r="24" spans="1:19" ht="11.25">
      <c r="A24" s="4" t="s">
        <v>19</v>
      </c>
      <c r="C24" s="3" t="s">
        <v>149</v>
      </c>
      <c r="E24" s="20">
        <v>24494.76</v>
      </c>
      <c r="F24" s="20" t="e">
        <f>E28+#REF!</f>
        <v>#REF!</v>
      </c>
      <c r="G24" s="19">
        <v>0.5</v>
      </c>
      <c r="I24" s="20">
        <f t="shared" si="0"/>
        <v>12247.38</v>
      </c>
      <c r="K24" s="5">
        <f t="shared" si="1"/>
        <v>12247.38</v>
      </c>
      <c r="M24" s="14">
        <v>0.38837499999999997</v>
      </c>
      <c r="O24" s="5">
        <f t="shared" si="2"/>
        <v>4756.576207499999</v>
      </c>
      <c r="Q24" s="16">
        <f t="shared" si="3"/>
        <v>7490.8037925</v>
      </c>
      <c r="S24" s="16">
        <f t="shared" si="4"/>
        <v>0</v>
      </c>
    </row>
    <row r="25" spans="1:19" ht="11.25">
      <c r="A25" s="4" t="s">
        <v>20</v>
      </c>
      <c r="C25" s="3" t="s">
        <v>150</v>
      </c>
      <c r="E25" s="20">
        <v>65714.5</v>
      </c>
      <c r="F25" s="20" t="e">
        <f>E29+#REF!</f>
        <v>#REF!</v>
      </c>
      <c r="G25" s="19">
        <v>0.5</v>
      </c>
      <c r="I25" s="20">
        <f t="shared" si="0"/>
        <v>32857.25</v>
      </c>
      <c r="K25" s="5">
        <f t="shared" si="1"/>
        <v>32857.25</v>
      </c>
      <c r="M25" s="14">
        <v>0.4135</v>
      </c>
      <c r="O25" s="5">
        <f t="shared" si="2"/>
        <v>13586.472875</v>
      </c>
      <c r="Q25" s="16">
        <f t="shared" si="3"/>
        <v>19270.777125</v>
      </c>
      <c r="S25" s="16">
        <f t="shared" si="4"/>
        <v>0</v>
      </c>
    </row>
    <row r="26" spans="1:19" ht="11.25">
      <c r="A26" s="4" t="s">
        <v>21</v>
      </c>
      <c r="C26" s="3" t="s">
        <v>151</v>
      </c>
      <c r="E26" s="20">
        <v>9781.42</v>
      </c>
      <c r="F26" s="20" t="e">
        <f>E31+#REF!</f>
        <v>#REF!</v>
      </c>
      <c r="G26" s="19">
        <v>0.5</v>
      </c>
      <c r="I26" s="20">
        <f t="shared" si="0"/>
        <v>4890.71</v>
      </c>
      <c r="K26" s="5">
        <f t="shared" si="1"/>
        <v>4890.71</v>
      </c>
      <c r="M26" s="14">
        <v>0.36375</v>
      </c>
      <c r="O26" s="5">
        <f t="shared" si="2"/>
        <v>1778.9957625000002</v>
      </c>
      <c r="Q26" s="16">
        <f t="shared" si="3"/>
        <v>3111.7142375</v>
      </c>
      <c r="S26" s="16">
        <f t="shared" si="4"/>
        <v>0</v>
      </c>
    </row>
    <row r="27" spans="1:19" ht="11.25">
      <c r="A27" s="4" t="s">
        <v>22</v>
      </c>
      <c r="C27" s="3" t="s">
        <v>152</v>
      </c>
      <c r="E27" s="20">
        <v>0</v>
      </c>
      <c r="F27" s="20" t="e">
        <f>E32+#REF!</f>
        <v>#REF!</v>
      </c>
      <c r="G27" s="19">
        <v>0.5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153</v>
      </c>
      <c r="E28" s="20">
        <v>12434.2</v>
      </c>
      <c r="F28" s="20" t="e">
        <f>E34+#REF!</f>
        <v>#REF!</v>
      </c>
      <c r="G28" s="19">
        <v>0.5</v>
      </c>
      <c r="I28" s="20">
        <f t="shared" si="0"/>
        <v>6217.1</v>
      </c>
      <c r="K28" s="5">
        <f t="shared" si="1"/>
        <v>6217.1</v>
      </c>
      <c r="M28" s="14">
        <v>0.2755</v>
      </c>
      <c r="O28" s="5">
        <f t="shared" si="2"/>
        <v>1712.8110500000003</v>
      </c>
      <c r="Q28" s="16">
        <f t="shared" si="3"/>
        <v>4504.28895</v>
      </c>
      <c r="S28" s="16">
        <f t="shared" si="4"/>
        <v>0</v>
      </c>
    </row>
    <row r="29" spans="1:19" ht="11.25">
      <c r="A29" s="4" t="s">
        <v>24</v>
      </c>
      <c r="C29" s="3" t="s">
        <v>154</v>
      </c>
      <c r="E29" s="20">
        <v>52941.22</v>
      </c>
      <c r="F29" s="20" t="e">
        <f>E35+#REF!</f>
        <v>#REF!</v>
      </c>
      <c r="G29" s="19">
        <v>0.5</v>
      </c>
      <c r="I29" s="20">
        <f t="shared" si="0"/>
        <v>26470.61</v>
      </c>
      <c r="K29" s="5">
        <f t="shared" si="1"/>
        <v>26470.61</v>
      </c>
      <c r="M29" s="14">
        <v>0.48162499999999997</v>
      </c>
      <c r="O29" s="5">
        <f t="shared" si="2"/>
        <v>12748.907541249999</v>
      </c>
      <c r="Q29" s="16">
        <f t="shared" si="3"/>
        <v>13721.702458750002</v>
      </c>
      <c r="S29" s="16">
        <f t="shared" si="4"/>
        <v>0</v>
      </c>
    </row>
    <row r="30" spans="1:19" ht="11.25">
      <c r="A30" s="4" t="s">
        <v>25</v>
      </c>
      <c r="C30" s="3" t="s">
        <v>155</v>
      </c>
      <c r="E30" s="20">
        <v>4094.16</v>
      </c>
      <c r="F30" s="20" t="e">
        <f>E36+#REF!</f>
        <v>#REF!</v>
      </c>
      <c r="G30" s="19">
        <v>0.5</v>
      </c>
      <c r="I30" s="20">
        <f t="shared" si="0"/>
        <v>2047.08</v>
      </c>
      <c r="K30" s="5">
        <f t="shared" si="1"/>
        <v>2047.08</v>
      </c>
      <c r="M30" s="14">
        <v>0.5996250000000001</v>
      </c>
      <c r="O30" s="5">
        <f t="shared" si="2"/>
        <v>1227.4803450000002</v>
      </c>
      <c r="Q30" s="16">
        <f t="shared" si="3"/>
        <v>819.5996549999998</v>
      </c>
      <c r="S30" s="16">
        <f t="shared" si="4"/>
        <v>0</v>
      </c>
    </row>
    <row r="31" spans="1:19" ht="11.25">
      <c r="A31" s="4" t="s">
        <v>26</v>
      </c>
      <c r="C31" s="3" t="s">
        <v>156</v>
      </c>
      <c r="E31" s="20">
        <v>21642.5</v>
      </c>
      <c r="F31" s="20" t="e">
        <f>E37+#REF!</f>
        <v>#REF!</v>
      </c>
      <c r="G31" s="19">
        <v>0.5</v>
      </c>
      <c r="I31" s="20">
        <f t="shared" si="0"/>
        <v>10821.25</v>
      </c>
      <c r="K31" s="5">
        <f t="shared" si="1"/>
        <v>10821.25</v>
      </c>
      <c r="M31" s="14">
        <v>0.36262500000000003</v>
      </c>
      <c r="O31" s="5">
        <f t="shared" si="2"/>
        <v>3924.05578125</v>
      </c>
      <c r="Q31" s="16">
        <f t="shared" si="3"/>
        <v>6897.19421875</v>
      </c>
      <c r="S31" s="16">
        <f t="shared" si="4"/>
        <v>0</v>
      </c>
    </row>
    <row r="32" spans="1:19" ht="11.25">
      <c r="A32" s="4" t="s">
        <v>27</v>
      </c>
      <c r="C32" s="3" t="s">
        <v>157</v>
      </c>
      <c r="E32" s="20">
        <v>27661.2</v>
      </c>
      <c r="F32" s="20" t="e">
        <f>E38+#REF!</f>
        <v>#REF!</v>
      </c>
      <c r="G32" s="19">
        <v>0.5</v>
      </c>
      <c r="I32" s="20">
        <f t="shared" si="0"/>
        <v>13830.6</v>
      </c>
      <c r="K32" s="5">
        <f t="shared" si="1"/>
        <v>13830.6</v>
      </c>
      <c r="M32" s="14">
        <v>0.470875</v>
      </c>
      <c r="O32" s="5">
        <f t="shared" si="2"/>
        <v>6512.483775</v>
      </c>
      <c r="Q32" s="16">
        <f t="shared" si="3"/>
        <v>7318.116225000001</v>
      </c>
      <c r="S32" s="16">
        <f t="shared" si="4"/>
        <v>0</v>
      </c>
    </row>
    <row r="33" spans="1:19" ht="11.25">
      <c r="A33" s="4" t="s">
        <v>28</v>
      </c>
      <c r="C33" s="3" t="s">
        <v>158</v>
      </c>
      <c r="E33" s="20">
        <v>22424.2</v>
      </c>
      <c r="F33" s="20" t="e">
        <f>E40+#REF!</f>
        <v>#REF!</v>
      </c>
      <c r="G33" s="19">
        <v>0.5</v>
      </c>
      <c r="I33" s="20">
        <f t="shared" si="0"/>
        <v>11212.1</v>
      </c>
      <c r="K33" s="5">
        <f t="shared" si="1"/>
        <v>11212.1</v>
      </c>
      <c r="M33" s="14">
        <v>0.38</v>
      </c>
      <c r="O33" s="5">
        <f t="shared" si="2"/>
        <v>4260.598</v>
      </c>
      <c r="Q33" s="16">
        <f t="shared" si="3"/>
        <v>6951.502</v>
      </c>
      <c r="S33" s="16">
        <f t="shared" si="4"/>
        <v>0</v>
      </c>
    </row>
    <row r="34" spans="1:19" ht="11.25">
      <c r="A34" s="4" t="s">
        <v>29</v>
      </c>
      <c r="C34" s="3" t="s">
        <v>159</v>
      </c>
      <c r="E34" s="20">
        <v>55207.3</v>
      </c>
      <c r="F34" s="20" t="e">
        <f>E41+#REF!</f>
        <v>#REF!</v>
      </c>
      <c r="G34" s="19">
        <v>0.5</v>
      </c>
      <c r="I34" s="20">
        <f t="shared" si="0"/>
        <v>27603.65</v>
      </c>
      <c r="K34" s="5">
        <f t="shared" si="1"/>
        <v>27603.65</v>
      </c>
      <c r="M34" s="14">
        <v>0.38025000000000003</v>
      </c>
      <c r="O34" s="5">
        <f t="shared" si="2"/>
        <v>10496.287912500002</v>
      </c>
      <c r="Q34" s="16">
        <f t="shared" si="3"/>
        <v>17107.362087499998</v>
      </c>
      <c r="S34" s="16">
        <f t="shared" si="4"/>
        <v>0</v>
      </c>
    </row>
    <row r="35" spans="1:19" ht="11.25">
      <c r="A35" s="4" t="s">
        <v>30</v>
      </c>
      <c r="C35" s="3" t="s">
        <v>160</v>
      </c>
      <c r="E35" s="20">
        <v>0</v>
      </c>
      <c r="F35" s="20" t="e">
        <f>E42+#REF!</f>
        <v>#REF!</v>
      </c>
      <c r="G35" s="19">
        <v>0.5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161</v>
      </c>
      <c r="E36" s="20">
        <v>59025</v>
      </c>
      <c r="F36" s="20" t="e">
        <f>E44+#REF!</f>
        <v>#REF!</v>
      </c>
      <c r="G36" s="19">
        <v>0.5</v>
      </c>
      <c r="I36" s="20">
        <f t="shared" si="0"/>
        <v>29512.5</v>
      </c>
      <c r="K36" s="5">
        <f t="shared" si="1"/>
        <v>29512.5</v>
      </c>
      <c r="M36" s="14">
        <v>0.48162499999999997</v>
      </c>
      <c r="O36" s="5">
        <f t="shared" si="2"/>
        <v>14213.957812499999</v>
      </c>
      <c r="Q36" s="16">
        <f t="shared" si="3"/>
        <v>15298.542187500001</v>
      </c>
      <c r="S36" s="16">
        <f t="shared" si="4"/>
        <v>0</v>
      </c>
    </row>
    <row r="37" spans="1:22" ht="11.25">
      <c r="A37" s="4" t="s">
        <v>32</v>
      </c>
      <c r="C37" s="3" t="s">
        <v>162</v>
      </c>
      <c r="E37" s="20">
        <v>354684.13</v>
      </c>
      <c r="F37" s="20" t="e">
        <f>E45+#REF!</f>
        <v>#REF!</v>
      </c>
      <c r="G37" s="19">
        <v>0.5</v>
      </c>
      <c r="I37" s="20">
        <f t="shared" si="0"/>
        <v>177342.065</v>
      </c>
      <c r="K37" s="5">
        <f t="shared" si="1"/>
        <v>177342.065</v>
      </c>
      <c r="M37" s="14">
        <v>0.576375</v>
      </c>
      <c r="O37" s="5">
        <f t="shared" si="2"/>
        <v>102215.53271437499</v>
      </c>
      <c r="Q37" s="16">
        <f t="shared" si="3"/>
        <v>75126.53228562501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163</v>
      </c>
      <c r="E38" s="20">
        <v>25703.86</v>
      </c>
      <c r="F38" s="20" t="e">
        <f>E46+#REF!</f>
        <v>#REF!</v>
      </c>
      <c r="G38" s="19">
        <v>0.5</v>
      </c>
      <c r="I38" s="20">
        <f t="shared" si="0"/>
        <v>12851.93</v>
      </c>
      <c r="K38" s="5">
        <f t="shared" si="1"/>
        <v>12851.93</v>
      </c>
      <c r="M38" s="14">
        <v>0.573</v>
      </c>
      <c r="O38" s="5">
        <f t="shared" si="2"/>
        <v>7364.15589</v>
      </c>
      <c r="Q38" s="16">
        <f t="shared" si="3"/>
        <v>5487.77411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164</v>
      </c>
      <c r="E39" s="20">
        <v>0</v>
      </c>
      <c r="F39" s="20" t="e">
        <f>E47+#REF!</f>
        <v>#REF!</v>
      </c>
      <c r="G39" s="19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165</v>
      </c>
      <c r="E40" s="20">
        <v>14853.3</v>
      </c>
      <c r="F40" s="20" t="e">
        <f>E48+#REF!</f>
        <v>#REF!</v>
      </c>
      <c r="G40" s="19">
        <v>0.5</v>
      </c>
      <c r="I40" s="20">
        <f t="shared" si="0"/>
        <v>7426.65</v>
      </c>
      <c r="K40" s="5">
        <f t="shared" si="1"/>
        <v>7426.65</v>
      </c>
      <c r="M40" s="14">
        <v>0.476375</v>
      </c>
      <c r="O40" s="5">
        <f t="shared" si="2"/>
        <v>3537.87039375</v>
      </c>
      <c r="Q40" s="16">
        <f t="shared" si="3"/>
        <v>3888.7796062499997</v>
      </c>
      <c r="S40" s="16">
        <f t="shared" si="4"/>
        <v>0</v>
      </c>
    </row>
    <row r="41" spans="1:19" ht="11.25">
      <c r="A41" s="4" t="s">
        <v>36</v>
      </c>
      <c r="C41" s="3" t="s">
        <v>166</v>
      </c>
      <c r="E41" s="20">
        <v>50318.15</v>
      </c>
      <c r="F41" s="20" t="e">
        <f>E49+#REF!</f>
        <v>#REF!</v>
      </c>
      <c r="G41" s="19">
        <v>0.5</v>
      </c>
      <c r="I41" s="20">
        <f t="shared" si="0"/>
        <v>25159.075</v>
      </c>
      <c r="K41" s="5">
        <f t="shared" si="1"/>
        <v>25159.075</v>
      </c>
      <c r="M41" s="14">
        <v>0.35375</v>
      </c>
      <c r="O41" s="5">
        <f t="shared" si="2"/>
        <v>8900.02278125</v>
      </c>
      <c r="Q41" s="16">
        <f t="shared" si="3"/>
        <v>16259.052218750001</v>
      </c>
      <c r="S41" s="16">
        <f t="shared" si="4"/>
        <v>0</v>
      </c>
    </row>
    <row r="42" spans="1:19" ht="11.25">
      <c r="A42" s="4" t="s">
        <v>37</v>
      </c>
      <c r="C42" s="3" t="s">
        <v>167</v>
      </c>
      <c r="E42" s="20">
        <v>45782</v>
      </c>
      <c r="F42" s="20" t="e">
        <f>E50+#REF!</f>
        <v>#REF!</v>
      </c>
      <c r="G42" s="19">
        <v>0.5</v>
      </c>
      <c r="I42" s="20">
        <f t="shared" si="0"/>
        <v>22891</v>
      </c>
      <c r="K42" s="5">
        <f t="shared" si="1"/>
        <v>22891</v>
      </c>
      <c r="M42" s="14">
        <v>0.5435</v>
      </c>
      <c r="O42" s="5">
        <f t="shared" si="2"/>
        <v>12441.2585</v>
      </c>
      <c r="Q42" s="16">
        <f t="shared" si="3"/>
        <v>10449.7415</v>
      </c>
      <c r="S42" s="16">
        <f t="shared" si="4"/>
        <v>0</v>
      </c>
    </row>
    <row r="43" spans="1:19" ht="11.25">
      <c r="A43" s="4" t="s">
        <v>38</v>
      </c>
      <c r="C43" s="3" t="s">
        <v>168</v>
      </c>
      <c r="E43" s="20">
        <v>492</v>
      </c>
      <c r="F43" s="20" t="e">
        <f>E51+#REF!</f>
        <v>#REF!</v>
      </c>
      <c r="G43" s="19">
        <v>0.5</v>
      </c>
      <c r="I43" s="20">
        <f t="shared" si="0"/>
        <v>246</v>
      </c>
      <c r="K43" s="5">
        <f t="shared" si="1"/>
        <v>246</v>
      </c>
      <c r="M43" s="14">
        <v>0.36225</v>
      </c>
      <c r="O43" s="5">
        <f t="shared" si="2"/>
        <v>89.1135</v>
      </c>
      <c r="Q43" s="16">
        <f t="shared" si="3"/>
        <v>156.8865</v>
      </c>
      <c r="S43" s="16">
        <f t="shared" si="4"/>
        <v>0</v>
      </c>
    </row>
    <row r="44" spans="1:19" ht="11.25">
      <c r="A44" s="4" t="s">
        <v>39</v>
      </c>
      <c r="C44" s="3" t="s">
        <v>169</v>
      </c>
      <c r="E44" s="20">
        <v>30390.76</v>
      </c>
      <c r="F44" s="20" t="e">
        <f>E52+#REF!</f>
        <v>#REF!</v>
      </c>
      <c r="G44" s="19">
        <v>0.5</v>
      </c>
      <c r="I44" s="20">
        <f t="shared" si="0"/>
        <v>15195.38</v>
      </c>
      <c r="K44" s="5">
        <f t="shared" si="1"/>
        <v>15195.38</v>
      </c>
      <c r="M44" s="14">
        <v>0.46087500000000003</v>
      </c>
      <c r="O44" s="5">
        <f t="shared" si="2"/>
        <v>7003.1707575</v>
      </c>
      <c r="Q44" s="16">
        <f t="shared" si="3"/>
        <v>8192.2092425</v>
      </c>
      <c r="S44" s="16">
        <f t="shared" si="4"/>
        <v>0</v>
      </c>
    </row>
    <row r="45" spans="1:19" ht="11.25">
      <c r="A45" s="4" t="s">
        <v>40</v>
      </c>
      <c r="C45" s="3" t="s">
        <v>170</v>
      </c>
      <c r="E45" s="20">
        <v>37382.5</v>
      </c>
      <c r="F45" s="20" t="e">
        <f>E54+#REF!</f>
        <v>#REF!</v>
      </c>
      <c r="G45" s="19">
        <v>0.5</v>
      </c>
      <c r="I45" s="20">
        <f t="shared" si="0"/>
        <v>18691.25</v>
      </c>
      <c r="K45" s="5">
        <f t="shared" si="1"/>
        <v>18691.25</v>
      </c>
      <c r="M45" s="14">
        <v>0.6088749999999999</v>
      </c>
      <c r="O45" s="5">
        <f t="shared" si="2"/>
        <v>11380.634843749998</v>
      </c>
      <c r="Q45" s="16">
        <f t="shared" si="3"/>
        <v>7310.615156250002</v>
      </c>
      <c r="S45" s="16">
        <f t="shared" si="4"/>
        <v>0</v>
      </c>
    </row>
    <row r="46" spans="1:19" ht="11.25">
      <c r="A46" s="4" t="s">
        <v>41</v>
      </c>
      <c r="C46" s="3" t="s">
        <v>171</v>
      </c>
      <c r="E46" s="20">
        <v>19675</v>
      </c>
      <c r="F46" s="20" t="e">
        <f>E55+#REF!</f>
        <v>#REF!</v>
      </c>
      <c r="G46" s="19">
        <v>0.5</v>
      </c>
      <c r="I46" s="20">
        <f t="shared" si="0"/>
        <v>9837.5</v>
      </c>
      <c r="K46" s="5">
        <f t="shared" si="1"/>
        <v>9837.5</v>
      </c>
      <c r="M46" s="14">
        <v>0.263625</v>
      </c>
      <c r="O46" s="5">
        <f t="shared" si="2"/>
        <v>2593.4109375</v>
      </c>
      <c r="Q46" s="16">
        <f t="shared" si="3"/>
        <v>7244.0890625</v>
      </c>
      <c r="S46" s="16">
        <f t="shared" si="4"/>
        <v>0</v>
      </c>
    </row>
    <row r="47" spans="1:19" ht="11.25">
      <c r="A47" s="4" t="s">
        <v>42</v>
      </c>
      <c r="C47" s="3" t="s">
        <v>172</v>
      </c>
      <c r="E47" s="20">
        <v>0</v>
      </c>
      <c r="F47" s="20" t="e">
        <f>E56+#REF!</f>
        <v>#REF!</v>
      </c>
      <c r="G47" s="19">
        <v>0.5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173</v>
      </c>
      <c r="E48" s="20">
        <v>7225.8</v>
      </c>
      <c r="F48" s="20" t="e">
        <f>E57+#REF!</f>
        <v>#REF!</v>
      </c>
      <c r="G48" s="19">
        <v>0.5</v>
      </c>
      <c r="I48" s="20">
        <f t="shared" si="0"/>
        <v>3612.9</v>
      </c>
      <c r="K48" s="5">
        <f t="shared" si="1"/>
        <v>3612.9</v>
      </c>
      <c r="M48" s="14">
        <v>0.28325</v>
      </c>
      <c r="O48" s="5">
        <f t="shared" si="2"/>
        <v>1023.353925</v>
      </c>
      <c r="Q48" s="16">
        <f t="shared" si="3"/>
        <v>2589.546075</v>
      </c>
      <c r="S48" s="16">
        <f t="shared" si="4"/>
        <v>0</v>
      </c>
    </row>
    <row r="49" spans="1:21" ht="11.25">
      <c r="A49" s="4" t="s">
        <v>44</v>
      </c>
      <c r="C49" s="3" t="s">
        <v>174</v>
      </c>
      <c r="E49" s="20">
        <v>63258.67</v>
      </c>
      <c r="F49" s="20" t="e">
        <f>E59+#REF!</f>
        <v>#REF!</v>
      </c>
      <c r="G49" s="19">
        <v>0.5</v>
      </c>
      <c r="I49" s="20">
        <f t="shared" si="0"/>
        <v>31629.335</v>
      </c>
      <c r="K49" s="5">
        <f t="shared" si="1"/>
        <v>31629.335</v>
      </c>
      <c r="M49" s="14">
        <v>0.291875</v>
      </c>
      <c r="O49" s="5">
        <f t="shared" si="2"/>
        <v>9231.812153125</v>
      </c>
      <c r="Q49" s="16">
        <f t="shared" si="3"/>
        <v>22397.522846875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175</v>
      </c>
      <c r="E50" s="20">
        <v>41122.41</v>
      </c>
      <c r="F50" s="20" t="e">
        <f>E60+#REF!</f>
        <v>#REF!</v>
      </c>
      <c r="G50" s="19">
        <v>0.5</v>
      </c>
      <c r="I50" s="20">
        <f t="shared" si="0"/>
        <v>20561.205</v>
      </c>
      <c r="K50" s="5">
        <f t="shared" si="1"/>
        <v>20561.205</v>
      </c>
      <c r="M50" s="14">
        <v>0.5555</v>
      </c>
      <c r="O50" s="5">
        <f t="shared" si="2"/>
        <v>11421.7493775</v>
      </c>
      <c r="Q50" s="16">
        <f t="shared" si="3"/>
        <v>9139.455622500001</v>
      </c>
      <c r="S50" s="16">
        <f t="shared" si="4"/>
        <v>0</v>
      </c>
    </row>
    <row r="51" spans="1:19" ht="11.25">
      <c r="A51" s="4" t="s">
        <v>46</v>
      </c>
      <c r="C51" s="3" t="s">
        <v>176</v>
      </c>
      <c r="E51" s="20">
        <v>132619.86</v>
      </c>
      <c r="F51" s="20" t="e">
        <f>E61+#REF!</f>
        <v>#REF!</v>
      </c>
      <c r="G51" s="19">
        <v>0.5</v>
      </c>
      <c r="I51" s="20">
        <f t="shared" si="0"/>
        <v>66309.93</v>
      </c>
      <c r="K51" s="5">
        <f t="shared" si="1"/>
        <v>66309.93</v>
      </c>
      <c r="M51" s="14">
        <v>0.469375</v>
      </c>
      <c r="O51" s="5">
        <f t="shared" si="2"/>
        <v>31124.223393749995</v>
      </c>
      <c r="Q51" s="16">
        <f t="shared" si="3"/>
        <v>35185.706606249994</v>
      </c>
      <c r="S51" s="16">
        <f t="shared" si="4"/>
        <v>0</v>
      </c>
    </row>
    <row r="52" spans="1:19" ht="11.25">
      <c r="A52" s="4" t="s">
        <v>47</v>
      </c>
      <c r="C52" s="3" t="s">
        <v>177</v>
      </c>
      <c r="E52" s="20">
        <v>4719</v>
      </c>
      <c r="F52" s="20" t="e">
        <f>E62+#REF!</f>
        <v>#REF!</v>
      </c>
      <c r="G52" s="19">
        <v>0.5</v>
      </c>
      <c r="I52" s="20">
        <f t="shared" si="0"/>
        <v>2359.5</v>
      </c>
      <c r="K52" s="5">
        <f t="shared" si="1"/>
        <v>2359.5</v>
      </c>
      <c r="M52" s="14">
        <v>0.34825</v>
      </c>
      <c r="O52" s="5">
        <f t="shared" si="2"/>
        <v>821.695875</v>
      </c>
      <c r="Q52" s="16">
        <f t="shared" si="3"/>
        <v>1537.804125</v>
      </c>
      <c r="S52" s="16">
        <f t="shared" si="4"/>
        <v>0</v>
      </c>
    </row>
    <row r="53" spans="1:19" ht="11.25">
      <c r="A53" s="4" t="s">
        <v>48</v>
      </c>
      <c r="C53" s="3" t="s">
        <v>178</v>
      </c>
      <c r="E53" s="20">
        <v>0</v>
      </c>
      <c r="F53" s="20" t="e">
        <f>E63+#REF!</f>
        <v>#REF!</v>
      </c>
      <c r="G53" s="19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179</v>
      </c>
      <c r="E54" s="20">
        <v>28453</v>
      </c>
      <c r="F54" s="20" t="e">
        <f>E64+#REF!</f>
        <v>#REF!</v>
      </c>
      <c r="G54" s="19">
        <v>0.5</v>
      </c>
      <c r="I54" s="20">
        <f t="shared" si="0"/>
        <v>14226.5</v>
      </c>
      <c r="K54" s="5">
        <f t="shared" si="1"/>
        <v>14226.5</v>
      </c>
      <c r="M54" s="14">
        <v>0.451625</v>
      </c>
      <c r="O54" s="5">
        <f t="shared" si="2"/>
        <v>6425.0430625</v>
      </c>
      <c r="Q54" s="16">
        <f t="shared" si="3"/>
        <v>7801.4569375</v>
      </c>
      <c r="S54" s="16">
        <f t="shared" si="4"/>
        <v>0</v>
      </c>
    </row>
    <row r="55" spans="1:19" ht="11.25">
      <c r="A55" s="4" t="s">
        <v>50</v>
      </c>
      <c r="C55" s="3" t="s">
        <v>180</v>
      </c>
      <c r="E55" s="20">
        <v>4858</v>
      </c>
      <c r="F55" s="20" t="e">
        <f>E65+#REF!</f>
        <v>#REF!</v>
      </c>
      <c r="G55" s="19">
        <v>0.5</v>
      </c>
      <c r="I55" s="20">
        <f t="shared" si="0"/>
        <v>2429</v>
      </c>
      <c r="K55" s="5">
        <f t="shared" si="1"/>
        <v>2429</v>
      </c>
      <c r="M55" s="14">
        <v>0.560375</v>
      </c>
      <c r="O55" s="5">
        <f t="shared" si="2"/>
        <v>1361.1508749999998</v>
      </c>
      <c r="Q55" s="16">
        <f t="shared" si="3"/>
        <v>1067.8491250000002</v>
      </c>
      <c r="S55" s="16">
        <f t="shared" si="4"/>
        <v>0</v>
      </c>
    </row>
    <row r="56" spans="1:19" ht="11.25">
      <c r="A56" s="4" t="s">
        <v>51</v>
      </c>
      <c r="C56" s="3" t="s">
        <v>181</v>
      </c>
      <c r="E56" s="20">
        <v>3935</v>
      </c>
      <c r="F56" s="20" t="e">
        <f>E66+#REF!</f>
        <v>#REF!</v>
      </c>
      <c r="G56" s="19">
        <v>0.5</v>
      </c>
      <c r="I56" s="20">
        <f t="shared" si="0"/>
        <v>1967.5</v>
      </c>
      <c r="K56" s="5">
        <f t="shared" si="1"/>
        <v>1967.5</v>
      </c>
      <c r="M56" s="14">
        <v>0.393</v>
      </c>
      <c r="O56" s="5">
        <f t="shared" si="2"/>
        <v>773.2275000000001</v>
      </c>
      <c r="Q56" s="16">
        <f t="shared" si="3"/>
        <v>1194.2725</v>
      </c>
      <c r="S56" s="16">
        <f t="shared" si="4"/>
        <v>0</v>
      </c>
    </row>
    <row r="57" spans="1:19" ht="11.25">
      <c r="A57" s="4" t="s">
        <v>52</v>
      </c>
      <c r="C57" s="3" t="s">
        <v>182</v>
      </c>
      <c r="E57" s="20">
        <v>51606.6</v>
      </c>
      <c r="F57" s="20" t="e">
        <f>E67+#REF!</f>
        <v>#REF!</v>
      </c>
      <c r="G57" s="19">
        <v>0.5</v>
      </c>
      <c r="I57" s="20">
        <f t="shared" si="0"/>
        <v>25803.3</v>
      </c>
      <c r="K57" s="5">
        <f t="shared" si="1"/>
        <v>25803.3</v>
      </c>
      <c r="M57" s="14">
        <v>0.45337500000000003</v>
      </c>
      <c r="O57" s="5">
        <f t="shared" si="2"/>
        <v>11698.571137500001</v>
      </c>
      <c r="Q57" s="16">
        <f t="shared" si="3"/>
        <v>14104.728862499998</v>
      </c>
      <c r="S57" s="16">
        <f t="shared" si="4"/>
        <v>0</v>
      </c>
    </row>
    <row r="58" spans="1:19" ht="11.25">
      <c r="A58" s="4" t="s">
        <v>53</v>
      </c>
      <c r="C58" s="3" t="s">
        <v>183</v>
      </c>
      <c r="E58" s="20">
        <v>14945.01</v>
      </c>
      <c r="F58" s="20" t="e">
        <f>E68+#REF!</f>
        <v>#REF!</v>
      </c>
      <c r="G58" s="19">
        <v>0.5</v>
      </c>
      <c r="I58" s="20">
        <f t="shared" si="0"/>
        <v>7472.505</v>
      </c>
      <c r="K58" s="5">
        <f t="shared" si="1"/>
        <v>7472.505</v>
      </c>
      <c r="M58" s="14">
        <v>0.48162499999999997</v>
      </c>
      <c r="O58" s="5">
        <f t="shared" si="2"/>
        <v>3598.945220625</v>
      </c>
      <c r="Q58" s="16">
        <f t="shared" si="3"/>
        <v>3873.5597793750003</v>
      </c>
      <c r="S58" s="16">
        <f t="shared" si="4"/>
        <v>0</v>
      </c>
    </row>
    <row r="59" spans="1:19" ht="11.25">
      <c r="A59" s="4" t="s">
        <v>54</v>
      </c>
      <c r="C59" s="3" t="s">
        <v>184</v>
      </c>
      <c r="E59" s="20">
        <v>44130.1</v>
      </c>
      <c r="F59" s="20" t="e">
        <f>E69+#REF!</f>
        <v>#REF!</v>
      </c>
      <c r="G59" s="19">
        <v>0.5</v>
      </c>
      <c r="I59" s="20">
        <f t="shared" si="0"/>
        <v>22065.05</v>
      </c>
      <c r="K59" s="5">
        <f t="shared" si="1"/>
        <v>22065.05</v>
      </c>
      <c r="M59" s="14">
        <v>0.548875</v>
      </c>
      <c r="O59" s="5">
        <f t="shared" si="2"/>
        <v>12110.95431875</v>
      </c>
      <c r="Q59" s="16">
        <f t="shared" si="3"/>
        <v>9954.095681249999</v>
      </c>
      <c r="S59" s="16">
        <f t="shared" si="4"/>
        <v>0</v>
      </c>
    </row>
    <row r="60" spans="1:19" ht="11.25">
      <c r="A60" s="4" t="s">
        <v>55</v>
      </c>
      <c r="C60" s="3" t="s">
        <v>185</v>
      </c>
      <c r="E60" s="20">
        <v>0</v>
      </c>
      <c r="F60" s="20" t="e">
        <f>E70+#REF!</f>
        <v>#REF!</v>
      </c>
      <c r="G60" s="19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186</v>
      </c>
      <c r="E61" s="20">
        <v>80911.76</v>
      </c>
      <c r="F61" s="20" t="e">
        <f>E71+#REF!</f>
        <v>#REF!</v>
      </c>
      <c r="G61" s="19">
        <v>0.5</v>
      </c>
      <c r="I61" s="20">
        <f t="shared" si="0"/>
        <v>40455.88</v>
      </c>
      <c r="K61" s="5">
        <f t="shared" si="1"/>
        <v>40455.88</v>
      </c>
      <c r="M61" s="17">
        <v>0.5955</v>
      </c>
      <c r="O61" s="5">
        <f t="shared" si="2"/>
        <v>24091.47654</v>
      </c>
      <c r="Q61" s="16">
        <f t="shared" si="3"/>
        <v>16364.403459999998</v>
      </c>
      <c r="S61" s="16">
        <f t="shared" si="4"/>
        <v>0</v>
      </c>
    </row>
    <row r="62" spans="1:19" ht="11.25">
      <c r="A62" s="4" t="s">
        <v>57</v>
      </c>
      <c r="C62" s="3" t="s">
        <v>187</v>
      </c>
      <c r="E62" s="20">
        <v>27436.24</v>
      </c>
      <c r="F62" s="20" t="e">
        <f>E73+#REF!</f>
        <v>#REF!</v>
      </c>
      <c r="G62" s="19">
        <v>0.5</v>
      </c>
      <c r="I62" s="20">
        <f t="shared" si="0"/>
        <v>13718.12</v>
      </c>
      <c r="K62" s="5">
        <f t="shared" si="1"/>
        <v>13718.12</v>
      </c>
      <c r="M62" s="14">
        <v>0.550125</v>
      </c>
      <c r="O62" s="5">
        <f t="shared" si="2"/>
        <v>7546.680765</v>
      </c>
      <c r="Q62" s="16">
        <f t="shared" si="3"/>
        <v>6171.439235000001</v>
      </c>
      <c r="S62" s="16">
        <f t="shared" si="4"/>
        <v>0</v>
      </c>
    </row>
    <row r="63" spans="1:19" ht="11.25">
      <c r="A63" s="4" t="s">
        <v>58</v>
      </c>
      <c r="C63" s="3" t="s">
        <v>188</v>
      </c>
      <c r="E63" s="20">
        <v>2631.84</v>
      </c>
      <c r="F63" s="20" t="e">
        <f>E74+#REF!</f>
        <v>#REF!</v>
      </c>
      <c r="G63" s="19">
        <v>0.5</v>
      </c>
      <c r="I63" s="20">
        <f t="shared" si="0"/>
        <v>1315.92</v>
      </c>
      <c r="K63" s="5">
        <f t="shared" si="1"/>
        <v>1315.92</v>
      </c>
      <c r="M63" s="14">
        <v>0.21225</v>
      </c>
      <c r="O63" s="5">
        <f t="shared" si="2"/>
        <v>279.30402</v>
      </c>
      <c r="Q63" s="16">
        <f t="shared" si="3"/>
        <v>1036.61598</v>
      </c>
      <c r="S63" s="16">
        <f t="shared" si="4"/>
        <v>0</v>
      </c>
    </row>
    <row r="64" spans="1:19" ht="11.25">
      <c r="A64" s="4" t="s">
        <v>59</v>
      </c>
      <c r="C64" s="3" t="s">
        <v>189</v>
      </c>
      <c r="E64" s="20">
        <v>4825.04</v>
      </c>
      <c r="F64" s="20" t="e">
        <f>E75+#REF!</f>
        <v>#REF!</v>
      </c>
      <c r="G64" s="19">
        <v>0.5</v>
      </c>
      <c r="I64" s="20">
        <f t="shared" si="0"/>
        <v>2412.52</v>
      </c>
      <c r="K64" s="5">
        <f t="shared" si="1"/>
        <v>2412.52</v>
      </c>
      <c r="M64" s="14">
        <v>0.419375</v>
      </c>
      <c r="O64" s="5">
        <f t="shared" si="2"/>
        <v>1011.750575</v>
      </c>
      <c r="Q64" s="16">
        <f t="shared" si="3"/>
        <v>1400.769425</v>
      </c>
      <c r="S64" s="16">
        <f t="shared" si="4"/>
        <v>0</v>
      </c>
    </row>
    <row r="65" spans="1:19" ht="11.25">
      <c r="A65" s="4" t="s">
        <v>60</v>
      </c>
      <c r="C65" s="3" t="s">
        <v>190</v>
      </c>
      <c r="E65" s="20">
        <v>15899.16</v>
      </c>
      <c r="F65" s="20" t="e">
        <f>E77+#REF!</f>
        <v>#REF!</v>
      </c>
      <c r="G65" s="19">
        <v>0.5</v>
      </c>
      <c r="I65" s="20">
        <f t="shared" si="0"/>
        <v>7949.58</v>
      </c>
      <c r="K65" s="5">
        <f t="shared" si="1"/>
        <v>7949.58</v>
      </c>
      <c r="M65" s="14">
        <v>0.533875</v>
      </c>
      <c r="O65" s="5">
        <f t="shared" si="2"/>
        <v>4244.0820225</v>
      </c>
      <c r="Q65" s="16">
        <f t="shared" si="3"/>
        <v>3705.4979775</v>
      </c>
      <c r="S65" s="16">
        <f t="shared" si="4"/>
        <v>0</v>
      </c>
    </row>
    <row r="66" spans="1:19" ht="11.25">
      <c r="A66" s="4" t="s">
        <v>61</v>
      </c>
      <c r="C66" s="3" t="s">
        <v>191</v>
      </c>
      <c r="E66" s="20">
        <v>62795.14</v>
      </c>
      <c r="F66" s="20" t="e">
        <f>E78+#REF!</f>
        <v>#REF!</v>
      </c>
      <c r="G66" s="19">
        <v>0.5</v>
      </c>
      <c r="I66" s="20">
        <f t="shared" si="0"/>
        <v>31397.57</v>
      </c>
      <c r="K66" s="5">
        <f t="shared" si="1"/>
        <v>31397.57</v>
      </c>
      <c r="M66" s="14">
        <v>0.28575</v>
      </c>
      <c r="O66" s="5">
        <f t="shared" si="2"/>
        <v>8971.8556275</v>
      </c>
      <c r="Q66" s="16">
        <f t="shared" si="3"/>
        <v>22425.7143725</v>
      </c>
      <c r="S66" s="16">
        <f t="shared" si="4"/>
        <v>0</v>
      </c>
    </row>
    <row r="67" spans="1:19" ht="11.25">
      <c r="A67" s="4" t="s">
        <v>62</v>
      </c>
      <c r="C67" s="3" t="s">
        <v>192</v>
      </c>
      <c r="E67" s="20">
        <v>0</v>
      </c>
      <c r="F67" s="20" t="e">
        <f>E80+#REF!</f>
        <v>#REF!</v>
      </c>
      <c r="G67" s="19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193</v>
      </c>
      <c r="E68" s="20">
        <v>6296</v>
      </c>
      <c r="F68" s="20" t="e">
        <f>E81+#REF!</f>
        <v>#REF!</v>
      </c>
      <c r="G68" s="19">
        <v>0.5</v>
      </c>
      <c r="I68" s="20">
        <f t="shared" si="0"/>
        <v>3148</v>
      </c>
      <c r="K68" s="5">
        <f t="shared" si="1"/>
        <v>3148</v>
      </c>
      <c r="M68" s="14">
        <v>0.35424999999999995</v>
      </c>
      <c r="O68" s="5">
        <f t="shared" si="2"/>
        <v>1115.1789999999999</v>
      </c>
      <c r="Q68" s="16">
        <f t="shared" si="3"/>
        <v>2032.8210000000001</v>
      </c>
      <c r="S68" s="16">
        <f t="shared" si="4"/>
        <v>0</v>
      </c>
    </row>
    <row r="69" spans="1:19" ht="11.25">
      <c r="A69" s="4" t="s">
        <v>64</v>
      </c>
      <c r="C69" s="3" t="s">
        <v>194</v>
      </c>
      <c r="E69" s="20">
        <v>21484.7</v>
      </c>
      <c r="F69" s="20" t="e">
        <f>E82+#REF!</f>
        <v>#REF!</v>
      </c>
      <c r="G69" s="19">
        <v>0.5</v>
      </c>
      <c r="I69" s="20">
        <f t="shared" si="0"/>
        <v>10742.35</v>
      </c>
      <c r="K69" s="5">
        <f t="shared" si="1"/>
        <v>10742.35</v>
      </c>
      <c r="M69" s="14">
        <v>0.39149999999999996</v>
      </c>
      <c r="O69" s="5">
        <f t="shared" si="2"/>
        <v>4205.6300249999995</v>
      </c>
      <c r="Q69" s="16">
        <f t="shared" si="3"/>
        <v>6536.719975000001</v>
      </c>
      <c r="S69" s="16">
        <f t="shared" si="4"/>
        <v>0</v>
      </c>
    </row>
    <row r="70" spans="1:19" ht="11.25">
      <c r="A70" s="4" t="s">
        <v>65</v>
      </c>
      <c r="C70" s="3" t="s">
        <v>195</v>
      </c>
      <c r="E70" s="20">
        <v>2031.1</v>
      </c>
      <c r="F70" s="20" t="e">
        <f>E84+#REF!</f>
        <v>#REF!</v>
      </c>
      <c r="G70" s="19">
        <v>0.5</v>
      </c>
      <c r="I70" s="20">
        <f t="shared" si="0"/>
        <v>1015.55</v>
      </c>
      <c r="K70" s="5">
        <f t="shared" si="1"/>
        <v>1015.55</v>
      </c>
      <c r="M70" s="14">
        <v>0.541125</v>
      </c>
      <c r="O70" s="5">
        <f t="shared" si="2"/>
        <v>549.5394937499999</v>
      </c>
      <c r="Q70" s="16">
        <f t="shared" si="3"/>
        <v>466.01050625000005</v>
      </c>
      <c r="S70" s="16">
        <f t="shared" si="4"/>
        <v>0</v>
      </c>
    </row>
    <row r="71" spans="1:19" ht="11.25">
      <c r="A71" s="4" t="s">
        <v>66</v>
      </c>
      <c r="C71" s="3" t="s">
        <v>196</v>
      </c>
      <c r="E71" s="20">
        <v>0</v>
      </c>
      <c r="F71" s="20" t="e">
        <f>E85+#REF!</f>
        <v>#REF!</v>
      </c>
      <c r="G71" s="19">
        <v>0.5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197</v>
      </c>
      <c r="E72" s="20">
        <v>0</v>
      </c>
      <c r="F72" s="20" t="e">
        <f>E86+#REF!</f>
        <v>#REF!</v>
      </c>
      <c r="G72" s="19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198</v>
      </c>
      <c r="E73" s="20">
        <v>16191.6</v>
      </c>
      <c r="F73" s="20" t="e">
        <f>E87+#REF!</f>
        <v>#REF!</v>
      </c>
      <c r="G73" s="19">
        <v>0.5</v>
      </c>
      <c r="I73" s="20">
        <f t="shared" si="0"/>
        <v>8095.8</v>
      </c>
      <c r="K73" s="5">
        <f t="shared" si="1"/>
        <v>8095.8</v>
      </c>
      <c r="M73" s="14">
        <v>0.33575</v>
      </c>
      <c r="O73" s="5">
        <f t="shared" si="2"/>
        <v>2718.16485</v>
      </c>
      <c r="Q73" s="16">
        <f t="shared" si="3"/>
        <v>5377.63515</v>
      </c>
      <c r="S73" s="16">
        <f t="shared" si="4"/>
        <v>0</v>
      </c>
    </row>
    <row r="74" spans="1:19" ht="11.25">
      <c r="A74" s="4" t="s">
        <v>69</v>
      </c>
      <c r="C74" s="3" t="s">
        <v>199</v>
      </c>
      <c r="E74" s="20">
        <v>15053.4</v>
      </c>
      <c r="F74" s="20" t="e">
        <f>E88+#REF!</f>
        <v>#REF!</v>
      </c>
      <c r="G74" s="19">
        <v>0.5</v>
      </c>
      <c r="I74" s="20">
        <f aca="true" t="shared" si="5" ref="I74:I137">E74*G74</f>
        <v>7526.7</v>
      </c>
      <c r="K74" s="5">
        <f aca="true" t="shared" si="6" ref="K74:K137">E74-I74</f>
        <v>7526.7</v>
      </c>
      <c r="M74" s="14">
        <v>0.510375</v>
      </c>
      <c r="O74" s="5">
        <f aca="true" t="shared" si="7" ref="O74:O137">K74*M74</f>
        <v>3841.4395125</v>
      </c>
      <c r="Q74" s="16">
        <f aca="true" t="shared" si="8" ref="Q74:Q137">K74-O74</f>
        <v>3685.2604874999997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200</v>
      </c>
      <c r="E75" s="20">
        <v>3289.8</v>
      </c>
      <c r="F75" s="20" t="e">
        <f>E89+#REF!</f>
        <v>#REF!</v>
      </c>
      <c r="G75" s="19">
        <v>0.5</v>
      </c>
      <c r="I75" s="20">
        <f t="shared" si="5"/>
        <v>1644.9</v>
      </c>
      <c r="K75" s="5">
        <f t="shared" si="6"/>
        <v>1644.9</v>
      </c>
      <c r="M75" s="14">
        <v>0.358125</v>
      </c>
      <c r="O75" s="5">
        <f t="shared" si="7"/>
        <v>589.0798125000001</v>
      </c>
      <c r="Q75" s="16">
        <f t="shared" si="8"/>
        <v>1055.8201875</v>
      </c>
      <c r="S75" s="16">
        <f t="shared" si="9"/>
        <v>0</v>
      </c>
    </row>
    <row r="76" spans="1:19" ht="11.25">
      <c r="A76" s="4" t="s">
        <v>71</v>
      </c>
      <c r="C76" s="3" t="s">
        <v>201</v>
      </c>
      <c r="E76" s="20">
        <v>0</v>
      </c>
      <c r="F76" s="20" t="e">
        <f>E90+#REF!</f>
        <v>#REF!</v>
      </c>
      <c r="G76" s="19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20">
        <v>36705.3</v>
      </c>
      <c r="F77" s="20" t="e">
        <f>E91+#REF!</f>
        <v>#REF!</v>
      </c>
      <c r="G77" s="19">
        <v>0.5</v>
      </c>
      <c r="I77" s="20">
        <f t="shared" si="5"/>
        <v>18352.65</v>
      </c>
      <c r="K77" s="5">
        <f t="shared" si="6"/>
        <v>18352.65</v>
      </c>
      <c r="M77" s="14">
        <v>0.294375</v>
      </c>
      <c r="O77" s="5">
        <f t="shared" si="7"/>
        <v>5402.561343750001</v>
      </c>
      <c r="Q77" s="16">
        <f t="shared" si="8"/>
        <v>12950.088656250002</v>
      </c>
      <c r="S77" s="16">
        <f t="shared" si="9"/>
        <v>0</v>
      </c>
    </row>
    <row r="78" spans="1:19" ht="11.25">
      <c r="A78" s="4" t="s">
        <v>73</v>
      </c>
      <c r="C78" s="3" t="s">
        <v>203</v>
      </c>
      <c r="E78" s="20">
        <v>14566.1</v>
      </c>
      <c r="F78" s="20" t="e">
        <f>E92+#REF!</f>
        <v>#REF!</v>
      </c>
      <c r="G78" s="19">
        <v>0.5</v>
      </c>
      <c r="I78" s="20">
        <f t="shared" si="5"/>
        <v>7283.05</v>
      </c>
      <c r="K78" s="5">
        <f t="shared" si="6"/>
        <v>7283.05</v>
      </c>
      <c r="M78" s="14">
        <v>0.54275</v>
      </c>
      <c r="O78" s="5">
        <f t="shared" si="7"/>
        <v>3952.8753874999998</v>
      </c>
      <c r="Q78" s="16">
        <f t="shared" si="8"/>
        <v>3330.1746125000004</v>
      </c>
      <c r="S78" s="16">
        <f t="shared" si="9"/>
        <v>0</v>
      </c>
    </row>
    <row r="79" spans="1:19" ht="11.25">
      <c r="A79" s="4" t="s">
        <v>74</v>
      </c>
      <c r="C79" s="3" t="s">
        <v>204</v>
      </c>
      <c r="E79" s="20">
        <v>0</v>
      </c>
      <c r="F79" s="20" t="e">
        <f>E93+#REF!</f>
        <v>#REF!</v>
      </c>
      <c r="G79" s="19">
        <v>0.5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205</v>
      </c>
      <c r="E80" s="20">
        <v>5425.52</v>
      </c>
      <c r="F80" s="20" t="e">
        <f>E94+#REF!</f>
        <v>#REF!</v>
      </c>
      <c r="G80" s="19">
        <v>0.5</v>
      </c>
      <c r="I80" s="20">
        <f t="shared" si="5"/>
        <v>2712.76</v>
      </c>
      <c r="K80" s="5">
        <f t="shared" si="6"/>
        <v>2712.76</v>
      </c>
      <c r="M80" s="14">
        <v>0.46449999999999997</v>
      </c>
      <c r="O80" s="5">
        <f t="shared" si="7"/>
        <v>1260.07702</v>
      </c>
      <c r="Q80" s="16">
        <f t="shared" si="8"/>
        <v>1452.6829800000003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20">
        <v>261760.18</v>
      </c>
      <c r="F81" s="20" t="e">
        <f>E95+#REF!</f>
        <v>#REF!</v>
      </c>
      <c r="G81" s="19">
        <v>0.5</v>
      </c>
      <c r="I81" s="20">
        <f t="shared" si="5"/>
        <v>130880.09</v>
      </c>
      <c r="K81" s="5">
        <f t="shared" si="6"/>
        <v>130880.09</v>
      </c>
      <c r="M81" s="14">
        <v>0.42674999999999996</v>
      </c>
      <c r="O81" s="5">
        <f t="shared" si="7"/>
        <v>55853.07840749999</v>
      </c>
      <c r="Q81" s="16">
        <f t="shared" si="8"/>
        <v>75027.0115925</v>
      </c>
      <c r="S81" s="16">
        <f t="shared" si="9"/>
        <v>0</v>
      </c>
    </row>
    <row r="82" spans="1:19" ht="11.25">
      <c r="A82" s="4" t="s">
        <v>77</v>
      </c>
      <c r="C82" s="3" t="s">
        <v>207</v>
      </c>
      <c r="E82" s="20">
        <v>35828.02</v>
      </c>
      <c r="F82" s="20" t="e">
        <f>E96+#REF!</f>
        <v>#REF!</v>
      </c>
      <c r="G82" s="19">
        <v>0.5</v>
      </c>
      <c r="I82" s="20">
        <f t="shared" si="5"/>
        <v>17914.01</v>
      </c>
      <c r="K82" s="5">
        <f t="shared" si="6"/>
        <v>17914.01</v>
      </c>
      <c r="M82" s="14">
        <v>0.365375</v>
      </c>
      <c r="O82" s="5">
        <f t="shared" si="7"/>
        <v>6545.3314037499995</v>
      </c>
      <c r="Q82" s="16">
        <f t="shared" si="8"/>
        <v>11368.67859625</v>
      </c>
      <c r="S82" s="16">
        <f t="shared" si="9"/>
        <v>0</v>
      </c>
    </row>
    <row r="83" spans="1:19" ht="11.25">
      <c r="A83" s="4" t="s">
        <v>78</v>
      </c>
      <c r="C83" s="3" t="s">
        <v>208</v>
      </c>
      <c r="E83" s="20">
        <v>25468.84</v>
      </c>
      <c r="F83" s="20" t="e">
        <f>E97+#REF!</f>
        <v>#REF!</v>
      </c>
      <c r="G83" s="19">
        <v>0.5</v>
      </c>
      <c r="I83" s="20">
        <f t="shared" si="5"/>
        <v>12734.42</v>
      </c>
      <c r="K83" s="5">
        <f t="shared" si="6"/>
        <v>12734.42</v>
      </c>
      <c r="M83" s="14">
        <v>0.524875</v>
      </c>
      <c r="O83" s="5">
        <f t="shared" si="7"/>
        <v>6683.9786975</v>
      </c>
      <c r="Q83" s="16">
        <f t="shared" si="8"/>
        <v>6050.4413025</v>
      </c>
      <c r="S83" s="16">
        <f t="shared" si="9"/>
        <v>0</v>
      </c>
    </row>
    <row r="84" spans="1:19" ht="11.25">
      <c r="A84" s="4" t="s">
        <v>79</v>
      </c>
      <c r="C84" s="3" t="s">
        <v>209</v>
      </c>
      <c r="E84" s="20">
        <v>20687.8</v>
      </c>
      <c r="F84" s="20" t="e">
        <f>E98+#REF!</f>
        <v>#REF!</v>
      </c>
      <c r="G84" s="19">
        <v>0.5</v>
      </c>
      <c r="I84" s="20">
        <f t="shared" si="5"/>
        <v>10343.9</v>
      </c>
      <c r="K84" s="5">
        <f t="shared" si="6"/>
        <v>10343.9</v>
      </c>
      <c r="M84" s="14">
        <v>0.403375</v>
      </c>
      <c r="O84" s="5">
        <f t="shared" si="7"/>
        <v>4172.4706625</v>
      </c>
      <c r="Q84" s="16">
        <f t="shared" si="8"/>
        <v>6171.4293375</v>
      </c>
      <c r="S84" s="16">
        <f t="shared" si="9"/>
        <v>0</v>
      </c>
    </row>
    <row r="85" spans="1:19" ht="11.25">
      <c r="A85" s="4" t="s">
        <v>80</v>
      </c>
      <c r="C85" s="3" t="s">
        <v>210</v>
      </c>
      <c r="E85" s="20">
        <v>56768.66</v>
      </c>
      <c r="F85" s="20" t="e">
        <f>E99+#REF!</f>
        <v>#REF!</v>
      </c>
      <c r="G85" s="19">
        <v>0.5</v>
      </c>
      <c r="I85" s="20">
        <f t="shared" si="5"/>
        <v>28384.33</v>
      </c>
      <c r="K85" s="5">
        <f t="shared" si="6"/>
        <v>28384.33</v>
      </c>
      <c r="M85" s="14">
        <v>0.549625</v>
      </c>
      <c r="O85" s="5">
        <f t="shared" si="7"/>
        <v>15600.737376250001</v>
      </c>
      <c r="Q85" s="16">
        <f t="shared" si="8"/>
        <v>12783.59262375</v>
      </c>
      <c r="S85" s="16">
        <f t="shared" si="9"/>
        <v>0</v>
      </c>
    </row>
    <row r="86" spans="1:19" ht="11.25">
      <c r="A86" s="4" t="s">
        <v>81</v>
      </c>
      <c r="C86" s="3" t="s">
        <v>211</v>
      </c>
      <c r="E86" s="20">
        <v>54968.58</v>
      </c>
      <c r="F86" s="20" t="e">
        <f>E100+#REF!</f>
        <v>#REF!</v>
      </c>
      <c r="G86" s="19">
        <v>0.5</v>
      </c>
      <c r="I86" s="20">
        <f t="shared" si="5"/>
        <v>27484.29</v>
      </c>
      <c r="K86" s="5">
        <f t="shared" si="6"/>
        <v>27484.29</v>
      </c>
      <c r="M86" s="14">
        <v>0.292</v>
      </c>
      <c r="O86" s="5">
        <f t="shared" si="7"/>
        <v>8025.412679999999</v>
      </c>
      <c r="Q86" s="16">
        <f t="shared" si="8"/>
        <v>19458.87732</v>
      </c>
      <c r="S86" s="16">
        <f t="shared" si="9"/>
        <v>0</v>
      </c>
    </row>
    <row r="87" spans="1:19" ht="11.25">
      <c r="A87" s="4" t="s">
        <v>82</v>
      </c>
      <c r="C87" s="3" t="s">
        <v>212</v>
      </c>
      <c r="E87" s="20">
        <v>78607.3</v>
      </c>
      <c r="F87" s="20" t="e">
        <f>E101+#REF!</f>
        <v>#REF!</v>
      </c>
      <c r="G87" s="19">
        <v>0.5</v>
      </c>
      <c r="I87" s="20">
        <f t="shared" si="5"/>
        <v>39303.65</v>
      </c>
      <c r="K87" s="5">
        <f t="shared" si="6"/>
        <v>39303.65</v>
      </c>
      <c r="M87" s="14">
        <v>0.430625</v>
      </c>
      <c r="O87" s="5">
        <f t="shared" si="7"/>
        <v>16925.13428125</v>
      </c>
      <c r="Q87" s="16">
        <f t="shared" si="8"/>
        <v>22378.51571875</v>
      </c>
      <c r="S87" s="16">
        <f t="shared" si="9"/>
        <v>0</v>
      </c>
    </row>
    <row r="88" spans="1:19" ht="11.25">
      <c r="A88" s="4" t="s">
        <v>83</v>
      </c>
      <c r="C88" s="3" t="s">
        <v>213</v>
      </c>
      <c r="E88" s="20">
        <v>6465.6</v>
      </c>
      <c r="F88" s="20" t="e">
        <f>E102+#REF!</f>
        <v>#REF!</v>
      </c>
      <c r="G88" s="19">
        <v>0.5</v>
      </c>
      <c r="I88" s="20">
        <f t="shared" si="5"/>
        <v>3232.8</v>
      </c>
      <c r="K88" s="5">
        <f t="shared" si="6"/>
        <v>3232.8</v>
      </c>
      <c r="M88" s="14">
        <v>0.23675000000000002</v>
      </c>
      <c r="O88" s="5">
        <f t="shared" si="7"/>
        <v>765.3654000000001</v>
      </c>
      <c r="Q88" s="16">
        <f t="shared" si="8"/>
        <v>2467.4346</v>
      </c>
      <c r="S88" s="16">
        <f t="shared" si="9"/>
        <v>0</v>
      </c>
    </row>
    <row r="89" spans="1:19" ht="11.25">
      <c r="A89" s="4" t="s">
        <v>84</v>
      </c>
      <c r="C89" s="3" t="s">
        <v>214</v>
      </c>
      <c r="E89" s="20">
        <v>31396.4</v>
      </c>
      <c r="F89" s="20" t="e">
        <f>E103+#REF!</f>
        <v>#REF!</v>
      </c>
      <c r="G89" s="19">
        <v>0.5</v>
      </c>
      <c r="I89" s="20">
        <f t="shared" si="5"/>
        <v>15698.2</v>
      </c>
      <c r="K89" s="5">
        <f t="shared" si="6"/>
        <v>15698.2</v>
      </c>
      <c r="M89" s="14">
        <v>0.39425</v>
      </c>
      <c r="O89" s="5">
        <f t="shared" si="7"/>
        <v>6189.01535</v>
      </c>
      <c r="Q89" s="16">
        <f t="shared" si="8"/>
        <v>9509.184650000001</v>
      </c>
      <c r="S89" s="16">
        <f t="shared" si="9"/>
        <v>0</v>
      </c>
    </row>
    <row r="90" spans="1:19" ht="11.25">
      <c r="A90" s="4" t="s">
        <v>85</v>
      </c>
      <c r="C90" s="3" t="s">
        <v>215</v>
      </c>
      <c r="E90" s="20">
        <v>54011.35</v>
      </c>
      <c r="F90" s="20" t="e">
        <f>E104+#REF!</f>
        <v>#REF!</v>
      </c>
      <c r="G90" s="19">
        <v>0.5</v>
      </c>
      <c r="I90" s="20">
        <f t="shared" si="5"/>
        <v>27005.675</v>
      </c>
      <c r="K90" s="5">
        <f t="shared" si="6"/>
        <v>27005.675</v>
      </c>
      <c r="M90" s="14">
        <v>0.43962500000000004</v>
      </c>
      <c r="O90" s="5">
        <f t="shared" si="7"/>
        <v>11872.369871875</v>
      </c>
      <c r="Q90" s="16">
        <f t="shared" si="8"/>
        <v>15133.305128125</v>
      </c>
      <c r="S90" s="16">
        <f t="shared" si="9"/>
        <v>0</v>
      </c>
    </row>
    <row r="91" spans="1:19" ht="11.25">
      <c r="A91" s="4" t="s">
        <v>86</v>
      </c>
      <c r="C91" s="3" t="s">
        <v>216</v>
      </c>
      <c r="E91" s="20">
        <v>0</v>
      </c>
      <c r="F91" s="20" t="e">
        <f>E105+#REF!</f>
        <v>#REF!</v>
      </c>
      <c r="G91" s="19">
        <v>0.5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217</v>
      </c>
      <c r="E92" s="20">
        <v>31086.5</v>
      </c>
      <c r="F92" s="20" t="e">
        <f>E106+#REF!</f>
        <v>#REF!</v>
      </c>
      <c r="G92" s="19">
        <v>0.5</v>
      </c>
      <c r="I92" s="20">
        <f t="shared" si="5"/>
        <v>15543.25</v>
      </c>
      <c r="K92" s="5">
        <f t="shared" si="6"/>
        <v>15543.25</v>
      </c>
      <c r="M92" s="14">
        <v>0.40375</v>
      </c>
      <c r="O92" s="5">
        <f t="shared" si="7"/>
        <v>6275.5871875</v>
      </c>
      <c r="Q92" s="16">
        <f t="shared" si="8"/>
        <v>9267.662812499999</v>
      </c>
      <c r="S92" s="16">
        <f t="shared" si="9"/>
        <v>0</v>
      </c>
    </row>
    <row r="93" spans="1:19" ht="11.25">
      <c r="A93" s="4" t="s">
        <v>88</v>
      </c>
      <c r="C93" s="3" t="s">
        <v>218</v>
      </c>
      <c r="E93" s="20">
        <v>158208.97</v>
      </c>
      <c r="F93" s="20" t="e">
        <f>E107+#REF!</f>
        <v>#REF!</v>
      </c>
      <c r="G93" s="19">
        <v>0.5</v>
      </c>
      <c r="I93" s="20">
        <f t="shared" si="5"/>
        <v>79104.485</v>
      </c>
      <c r="K93" s="5">
        <f t="shared" si="6"/>
        <v>79104.485</v>
      </c>
      <c r="M93" s="14">
        <v>0.5735</v>
      </c>
      <c r="O93" s="5">
        <f t="shared" si="7"/>
        <v>45366.4221475</v>
      </c>
      <c r="Q93" s="16">
        <f t="shared" si="8"/>
        <v>33738.0628525</v>
      </c>
      <c r="S93" s="16">
        <f t="shared" si="9"/>
        <v>0</v>
      </c>
    </row>
    <row r="94" spans="1:19" ht="11.25">
      <c r="A94" s="4" t="s">
        <v>89</v>
      </c>
      <c r="C94" s="3" t="s">
        <v>219</v>
      </c>
      <c r="E94" s="20">
        <v>67213.46</v>
      </c>
      <c r="F94" s="20" t="e">
        <f>E108+#REF!</f>
        <v>#REF!</v>
      </c>
      <c r="G94" s="19">
        <v>0.5</v>
      </c>
      <c r="I94" s="20">
        <f t="shared" si="5"/>
        <v>33606.73</v>
      </c>
      <c r="K94" s="5">
        <f t="shared" si="6"/>
        <v>33606.73</v>
      </c>
      <c r="M94" s="14">
        <v>0.554875</v>
      </c>
      <c r="O94" s="5">
        <f t="shared" si="7"/>
        <v>18647.53430875</v>
      </c>
      <c r="Q94" s="16">
        <f t="shared" si="8"/>
        <v>14959.195691250003</v>
      </c>
      <c r="S94" s="16">
        <f t="shared" si="9"/>
        <v>0</v>
      </c>
    </row>
    <row r="95" spans="1:19" ht="11.25">
      <c r="A95" s="4" t="s">
        <v>90</v>
      </c>
      <c r="C95" s="3" t="s">
        <v>220</v>
      </c>
      <c r="E95" s="20">
        <v>23610</v>
      </c>
      <c r="F95" s="20" t="e">
        <f>E109+#REF!</f>
        <v>#REF!</v>
      </c>
      <c r="G95" s="19">
        <v>0.5</v>
      </c>
      <c r="I95" s="20">
        <f t="shared" si="5"/>
        <v>11805</v>
      </c>
      <c r="K95" s="5">
        <f t="shared" si="6"/>
        <v>11805</v>
      </c>
      <c r="M95" s="14">
        <v>0.49737499999999996</v>
      </c>
      <c r="O95" s="5">
        <f t="shared" si="7"/>
        <v>5871.511874999999</v>
      </c>
      <c r="Q95" s="16">
        <f t="shared" si="8"/>
        <v>5933.488125000001</v>
      </c>
      <c r="S95" s="16">
        <f t="shared" si="9"/>
        <v>0</v>
      </c>
    </row>
    <row r="96" spans="1:19" ht="11.25">
      <c r="A96" s="4" t="s">
        <v>91</v>
      </c>
      <c r="C96" s="3" t="s">
        <v>221</v>
      </c>
      <c r="E96" s="20">
        <v>7164.64</v>
      </c>
      <c r="F96" s="20" t="e">
        <f>E111+#REF!</f>
        <v>#REF!</v>
      </c>
      <c r="G96" s="19">
        <v>0.5</v>
      </c>
      <c r="I96" s="20">
        <f t="shared" si="5"/>
        <v>3582.32</v>
      </c>
      <c r="K96" s="5">
        <f t="shared" si="6"/>
        <v>3582.32</v>
      </c>
      <c r="M96" s="14">
        <v>0.298375</v>
      </c>
      <c r="O96" s="5">
        <f t="shared" si="7"/>
        <v>1068.87473</v>
      </c>
      <c r="Q96" s="16">
        <f t="shared" si="8"/>
        <v>2513.44527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20">
        <v>2473.8</v>
      </c>
      <c r="F97" s="20" t="e">
        <f>E112+#REF!</f>
        <v>#REF!</v>
      </c>
      <c r="G97" s="19">
        <v>0.5</v>
      </c>
      <c r="I97" s="20">
        <f t="shared" si="5"/>
        <v>1236.9</v>
      </c>
      <c r="K97" s="5">
        <f t="shared" si="6"/>
        <v>1236.9</v>
      </c>
      <c r="M97" s="14">
        <v>0.306875</v>
      </c>
      <c r="O97" s="5">
        <f t="shared" si="7"/>
        <v>379.57368750000006</v>
      </c>
      <c r="Q97" s="16">
        <f t="shared" si="8"/>
        <v>857.3263125000001</v>
      </c>
      <c r="S97" s="16">
        <f t="shared" si="9"/>
        <v>0</v>
      </c>
    </row>
    <row r="98" spans="1:19" ht="11.25">
      <c r="A98" s="4" t="s">
        <v>93</v>
      </c>
      <c r="C98" s="3" t="s">
        <v>223</v>
      </c>
      <c r="E98" s="20">
        <v>20939.04</v>
      </c>
      <c r="F98" s="20" t="e">
        <f>#REF!+#REF!</f>
        <v>#REF!</v>
      </c>
      <c r="G98" s="19">
        <v>0.5</v>
      </c>
      <c r="I98" s="20">
        <f t="shared" si="5"/>
        <v>10469.52</v>
      </c>
      <c r="K98" s="5">
        <f t="shared" si="6"/>
        <v>10469.52</v>
      </c>
      <c r="M98" s="14">
        <v>0.48162499999999997</v>
      </c>
      <c r="O98" s="5">
        <f t="shared" si="7"/>
        <v>5042.38257</v>
      </c>
      <c r="Q98" s="16">
        <f t="shared" si="8"/>
        <v>5427.137430000001</v>
      </c>
      <c r="S98" s="16">
        <f t="shared" si="9"/>
        <v>0</v>
      </c>
    </row>
    <row r="99" spans="1:19" ht="11.25">
      <c r="A99" s="4" t="s">
        <v>94</v>
      </c>
      <c r="C99" s="3" t="s">
        <v>224</v>
      </c>
      <c r="E99" s="20">
        <v>5434.62</v>
      </c>
      <c r="F99" s="20" t="e">
        <f>#REF!+#REF!</f>
        <v>#REF!</v>
      </c>
      <c r="G99" s="19">
        <v>0.5</v>
      </c>
      <c r="I99" s="20">
        <f t="shared" si="5"/>
        <v>2717.31</v>
      </c>
      <c r="K99" s="5">
        <f t="shared" si="6"/>
        <v>2717.31</v>
      </c>
      <c r="M99" s="14">
        <v>0.345</v>
      </c>
      <c r="O99" s="5">
        <f t="shared" si="7"/>
        <v>937.4719499999999</v>
      </c>
      <c r="Q99" s="16">
        <f t="shared" si="8"/>
        <v>1779.83805</v>
      </c>
      <c r="S99" s="16">
        <f t="shared" si="9"/>
        <v>0</v>
      </c>
    </row>
    <row r="100" spans="1:19" ht="11.25">
      <c r="A100" s="4" t="s">
        <v>95</v>
      </c>
      <c r="C100" s="3" t="s">
        <v>225</v>
      </c>
      <c r="E100" s="20">
        <v>4386.6</v>
      </c>
      <c r="F100" s="20" t="e">
        <f>#REF!+#REF!</f>
        <v>#REF!</v>
      </c>
      <c r="G100" s="19">
        <v>0.5</v>
      </c>
      <c r="I100" s="20">
        <f t="shared" si="5"/>
        <v>2193.3</v>
      </c>
      <c r="K100" s="5">
        <f t="shared" si="6"/>
        <v>2193.3</v>
      </c>
      <c r="M100" s="14">
        <v>0.378125</v>
      </c>
      <c r="O100" s="5">
        <f t="shared" si="7"/>
        <v>829.3415625</v>
      </c>
      <c r="Q100" s="16">
        <f t="shared" si="8"/>
        <v>1363.9584375000002</v>
      </c>
      <c r="S100" s="16">
        <f t="shared" si="9"/>
        <v>0</v>
      </c>
    </row>
    <row r="101" spans="1:19" ht="11.25">
      <c r="A101" s="4" t="s">
        <v>96</v>
      </c>
      <c r="C101" s="3" t="s">
        <v>226</v>
      </c>
      <c r="E101" s="20">
        <v>0</v>
      </c>
      <c r="F101" s="20" t="e">
        <f>E113+#REF!</f>
        <v>#REF!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227</v>
      </c>
      <c r="E102" s="20">
        <v>78696.67</v>
      </c>
      <c r="F102" s="20" t="e">
        <f>E114+#REF!</f>
        <v>#REF!</v>
      </c>
      <c r="G102" s="19">
        <v>0.5</v>
      </c>
      <c r="I102" s="20">
        <f t="shared" si="5"/>
        <v>39348.335</v>
      </c>
      <c r="K102" s="5">
        <f t="shared" si="6"/>
        <v>39348.335</v>
      </c>
      <c r="M102" s="14">
        <v>0.33849999999999997</v>
      </c>
      <c r="O102" s="5">
        <f t="shared" si="7"/>
        <v>13319.411397499998</v>
      </c>
      <c r="Q102" s="16">
        <f t="shared" si="8"/>
        <v>26028.9236025</v>
      </c>
      <c r="S102" s="16">
        <f t="shared" si="9"/>
        <v>0</v>
      </c>
    </row>
    <row r="103" spans="1:19" ht="11.25">
      <c r="A103" s="4" t="s">
        <v>98</v>
      </c>
      <c r="C103" s="3" t="s">
        <v>228</v>
      </c>
      <c r="E103" s="20">
        <v>146.22</v>
      </c>
      <c r="F103" s="20" t="e">
        <f>E117+#REF!</f>
        <v>#REF!</v>
      </c>
      <c r="G103" s="19">
        <v>0.5</v>
      </c>
      <c r="I103" s="20">
        <f t="shared" si="5"/>
        <v>73.11</v>
      </c>
      <c r="K103" s="5">
        <f t="shared" si="6"/>
        <v>73.11</v>
      </c>
      <c r="M103" s="14">
        <v>0.486</v>
      </c>
      <c r="O103" s="5">
        <f t="shared" si="7"/>
        <v>35.531459999999996</v>
      </c>
      <c r="Q103" s="16">
        <f t="shared" si="8"/>
        <v>37.578540000000004</v>
      </c>
      <c r="S103" s="16">
        <f t="shared" si="9"/>
        <v>0</v>
      </c>
    </row>
    <row r="104" spans="1:19" ht="11.25">
      <c r="A104" s="4" t="s">
        <v>99</v>
      </c>
      <c r="C104" s="3" t="s">
        <v>229</v>
      </c>
      <c r="E104" s="20">
        <v>65004.51</v>
      </c>
      <c r="F104" s="20" t="e">
        <f>E118+#REF!</f>
        <v>#REF!</v>
      </c>
      <c r="G104" s="19">
        <v>0.5</v>
      </c>
      <c r="I104" s="20">
        <f t="shared" si="5"/>
        <v>32502.255</v>
      </c>
      <c r="K104" s="5">
        <f t="shared" si="6"/>
        <v>32502.255</v>
      </c>
      <c r="M104" s="14">
        <v>0.663625</v>
      </c>
      <c r="O104" s="5">
        <f t="shared" si="7"/>
        <v>21569.308974375002</v>
      </c>
      <c r="Q104" s="16">
        <f t="shared" si="8"/>
        <v>10932.946025624999</v>
      </c>
      <c r="S104" s="16">
        <f t="shared" si="9"/>
        <v>0</v>
      </c>
    </row>
    <row r="105" spans="1:19" ht="11.25">
      <c r="A105" s="4" t="s">
        <v>100</v>
      </c>
      <c r="C105" s="3" t="s">
        <v>230</v>
      </c>
      <c r="E105" s="20">
        <v>1517.7</v>
      </c>
      <c r="F105" s="20" t="e">
        <f>#REF!+#REF!</f>
        <v>#REF!</v>
      </c>
      <c r="G105" s="19">
        <v>0.5</v>
      </c>
      <c r="I105" s="20">
        <f t="shared" si="5"/>
        <v>758.85</v>
      </c>
      <c r="K105" s="5">
        <f t="shared" si="6"/>
        <v>758.85</v>
      </c>
      <c r="M105" s="14">
        <v>0.31875</v>
      </c>
      <c r="O105" s="5">
        <f t="shared" si="7"/>
        <v>241.88343749999999</v>
      </c>
      <c r="Q105" s="16">
        <f t="shared" si="8"/>
        <v>516.9665625</v>
      </c>
      <c r="S105" s="16">
        <f t="shared" si="9"/>
        <v>0</v>
      </c>
    </row>
    <row r="106" spans="1:19" ht="11.25">
      <c r="A106" s="4" t="s">
        <v>101</v>
      </c>
      <c r="C106" s="3" t="s">
        <v>231</v>
      </c>
      <c r="E106" s="20">
        <v>24310.5</v>
      </c>
      <c r="F106" s="20" t="e">
        <f>#REF!+#REF!</f>
        <v>#REF!</v>
      </c>
      <c r="G106" s="19">
        <v>0.5</v>
      </c>
      <c r="I106" s="20">
        <f t="shared" si="5"/>
        <v>12155.25</v>
      </c>
      <c r="K106" s="5">
        <f t="shared" si="6"/>
        <v>12155.25</v>
      </c>
      <c r="M106" s="14">
        <v>0.31837499999999996</v>
      </c>
      <c r="O106" s="5">
        <f t="shared" si="7"/>
        <v>3869.9277187499997</v>
      </c>
      <c r="Q106" s="16">
        <f t="shared" si="8"/>
        <v>8285.32228125</v>
      </c>
      <c r="S106" s="16">
        <f t="shared" si="9"/>
        <v>0</v>
      </c>
    </row>
    <row r="107" spans="1:19" ht="11.25">
      <c r="A107" s="4" t="s">
        <v>102</v>
      </c>
      <c r="C107" s="3" t="s">
        <v>232</v>
      </c>
      <c r="E107" s="20">
        <v>0</v>
      </c>
      <c r="F107" s="20" t="e">
        <f>#REF!+#REF!</f>
        <v>#REF!</v>
      </c>
      <c r="G107" s="19">
        <v>0.5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233</v>
      </c>
      <c r="E108" s="20">
        <v>82924.78</v>
      </c>
      <c r="F108" s="20" t="e">
        <f>E119+#REF!</f>
        <v>#REF!</v>
      </c>
      <c r="G108" s="19">
        <v>0.5</v>
      </c>
      <c r="I108" s="20">
        <f t="shared" si="5"/>
        <v>41462.39</v>
      </c>
      <c r="K108" s="5">
        <f t="shared" si="6"/>
        <v>41462.39</v>
      </c>
      <c r="M108" s="14">
        <v>0.3835</v>
      </c>
      <c r="O108" s="5">
        <f t="shared" si="7"/>
        <v>15900.826565</v>
      </c>
      <c r="Q108" s="16">
        <f t="shared" si="8"/>
        <v>25561.563435</v>
      </c>
      <c r="S108" s="16">
        <f t="shared" si="9"/>
        <v>0</v>
      </c>
    </row>
    <row r="109" spans="1:19" ht="11.25">
      <c r="A109" s="4" t="s">
        <v>104</v>
      </c>
      <c r="C109" s="3" t="s">
        <v>234</v>
      </c>
      <c r="E109" s="20">
        <v>55574.82</v>
      </c>
      <c r="F109" s="20" t="e">
        <f>E120+#REF!</f>
        <v>#REF!</v>
      </c>
      <c r="G109" s="19">
        <v>0.5</v>
      </c>
      <c r="I109" s="20">
        <f t="shared" si="5"/>
        <v>27787.41</v>
      </c>
      <c r="K109" s="5">
        <f t="shared" si="6"/>
        <v>27787.41</v>
      </c>
      <c r="M109" s="14">
        <v>0.464375</v>
      </c>
      <c r="O109" s="5">
        <f t="shared" si="7"/>
        <v>12903.77851875</v>
      </c>
      <c r="Q109" s="16">
        <f t="shared" si="8"/>
        <v>14883.63148125</v>
      </c>
      <c r="S109" s="16">
        <f t="shared" si="9"/>
        <v>0</v>
      </c>
    </row>
    <row r="110" spans="1:19" ht="11.25">
      <c r="A110" s="4" t="s">
        <v>105</v>
      </c>
      <c r="C110" s="3" t="s">
        <v>235</v>
      </c>
      <c r="E110" s="20">
        <v>0</v>
      </c>
      <c r="F110" s="20" t="e">
        <f>E124+#REF!</f>
        <v>#REF!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236</v>
      </c>
      <c r="E111" s="20">
        <v>1020.9</v>
      </c>
      <c r="F111" s="20" t="e">
        <f>E125+#REF!</f>
        <v>#REF!</v>
      </c>
      <c r="G111" s="19">
        <v>0.5</v>
      </c>
      <c r="I111" s="20">
        <f t="shared" si="5"/>
        <v>510.45</v>
      </c>
      <c r="K111" s="5">
        <f t="shared" si="6"/>
        <v>510.45</v>
      </c>
      <c r="M111" s="14">
        <v>0.312</v>
      </c>
      <c r="O111" s="5">
        <f t="shared" si="7"/>
        <v>159.2604</v>
      </c>
      <c r="Q111" s="16">
        <f t="shared" si="8"/>
        <v>351.1896</v>
      </c>
      <c r="S111" s="16">
        <f t="shared" si="9"/>
        <v>0</v>
      </c>
    </row>
    <row r="112" spans="1:19" ht="11.25">
      <c r="A112" s="4" t="s">
        <v>107</v>
      </c>
      <c r="C112" s="3" t="s">
        <v>237</v>
      </c>
      <c r="E112" s="20">
        <v>20734.2</v>
      </c>
      <c r="F112" s="20" t="e">
        <f>E126+#REF!</f>
        <v>#REF!</v>
      </c>
      <c r="G112" s="19">
        <v>0.5</v>
      </c>
      <c r="I112" s="20">
        <f t="shared" si="5"/>
        <v>10367.1</v>
      </c>
      <c r="K112" s="5">
        <f t="shared" si="6"/>
        <v>10367.1</v>
      </c>
      <c r="M112" s="14">
        <v>0.277875</v>
      </c>
      <c r="O112" s="5">
        <f t="shared" si="7"/>
        <v>2880.7579124999997</v>
      </c>
      <c r="Q112" s="16">
        <f t="shared" si="8"/>
        <v>7486.342087500001</v>
      </c>
      <c r="S112" s="16">
        <f t="shared" si="9"/>
        <v>0</v>
      </c>
    </row>
    <row r="113" spans="1:19" ht="11.25">
      <c r="A113" s="4" t="s">
        <v>108</v>
      </c>
      <c r="C113" s="3" t="s">
        <v>238</v>
      </c>
      <c r="E113" s="20">
        <v>3689.1</v>
      </c>
      <c r="F113" s="20" t="e">
        <f>E127+#REF!</f>
        <v>#REF!</v>
      </c>
      <c r="G113" s="19">
        <v>0.5</v>
      </c>
      <c r="I113" s="20">
        <f t="shared" si="5"/>
        <v>1844.55</v>
      </c>
      <c r="K113" s="5">
        <f t="shared" si="6"/>
        <v>1844.55</v>
      </c>
      <c r="M113" s="14">
        <v>0.46375</v>
      </c>
      <c r="O113" s="5">
        <f t="shared" si="7"/>
        <v>855.4100625</v>
      </c>
      <c r="Q113" s="16">
        <f t="shared" si="8"/>
        <v>989.1399375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20">
        <v>75473.79</v>
      </c>
      <c r="F114" s="20" t="e">
        <f>E128+#REF!</f>
        <v>#REF!</v>
      </c>
      <c r="G114" s="19">
        <v>0.5</v>
      </c>
      <c r="I114" s="20">
        <f t="shared" si="5"/>
        <v>37736.895</v>
      </c>
      <c r="K114" s="5">
        <f t="shared" si="6"/>
        <v>37736.895</v>
      </c>
      <c r="M114" s="14">
        <v>0.43012500000000004</v>
      </c>
      <c r="O114" s="5">
        <f t="shared" si="7"/>
        <v>16231.581961875</v>
      </c>
      <c r="Q114" s="16">
        <f t="shared" si="8"/>
        <v>21505.313038124998</v>
      </c>
      <c r="S114" s="16">
        <f t="shared" si="9"/>
        <v>0</v>
      </c>
    </row>
    <row r="115" spans="1:19" ht="11.25">
      <c r="A115" s="4" t="s">
        <v>111</v>
      </c>
      <c r="C115" s="3" t="s">
        <v>240</v>
      </c>
      <c r="E115" s="20">
        <v>8334.54</v>
      </c>
      <c r="F115" s="20" t="e">
        <f>E129+#REF!</f>
        <v>#REF!</v>
      </c>
      <c r="G115" s="19">
        <v>0.5</v>
      </c>
      <c r="I115" s="20">
        <f t="shared" si="5"/>
        <v>4167.27</v>
      </c>
      <c r="K115" s="5">
        <f t="shared" si="6"/>
        <v>4167.27</v>
      </c>
      <c r="M115" s="14">
        <v>0.39325</v>
      </c>
      <c r="O115" s="5">
        <f t="shared" si="7"/>
        <v>1638.7789275000002</v>
      </c>
      <c r="Q115" s="16">
        <f t="shared" si="8"/>
        <v>2528.4910725</v>
      </c>
      <c r="S115" s="16">
        <f t="shared" si="9"/>
        <v>0</v>
      </c>
    </row>
    <row r="116" spans="1:19" ht="11.25">
      <c r="A116" s="4" t="s">
        <v>109</v>
      </c>
      <c r="C116" s="3" t="s">
        <v>279</v>
      </c>
      <c r="E116" s="20">
        <v>4679.04</v>
      </c>
      <c r="F116" s="20" t="e">
        <f>E133+#REF!</f>
        <v>#REF!</v>
      </c>
      <c r="G116" s="19">
        <v>0.5</v>
      </c>
      <c r="I116" s="20">
        <f t="shared" si="5"/>
        <v>2339.52</v>
      </c>
      <c r="K116" s="5">
        <f t="shared" si="6"/>
        <v>2339.52</v>
      </c>
      <c r="M116" s="14">
        <v>0.402875</v>
      </c>
      <c r="O116" s="5">
        <f t="shared" si="7"/>
        <v>942.5341199999999</v>
      </c>
      <c r="Q116" s="16">
        <f t="shared" si="8"/>
        <v>1396.9858800000002</v>
      </c>
      <c r="S116" s="16">
        <f t="shared" si="9"/>
        <v>0</v>
      </c>
    </row>
    <row r="117" spans="1:19" ht="11.25">
      <c r="A117" s="4" t="s">
        <v>112</v>
      </c>
      <c r="C117" s="3" t="s">
        <v>241</v>
      </c>
      <c r="E117" s="20">
        <v>31768.72</v>
      </c>
      <c r="F117" s="20" t="e">
        <f>E134+#REF!</f>
        <v>#REF!</v>
      </c>
      <c r="G117" s="19">
        <v>0.5</v>
      </c>
      <c r="I117" s="20">
        <f t="shared" si="5"/>
        <v>15884.36</v>
      </c>
      <c r="K117" s="5">
        <f t="shared" si="6"/>
        <v>15884.36</v>
      </c>
      <c r="M117" s="14">
        <v>0.47600000000000003</v>
      </c>
      <c r="O117" s="5">
        <f t="shared" si="7"/>
        <v>7560.955360000001</v>
      </c>
      <c r="Q117" s="16">
        <f t="shared" si="8"/>
        <v>8323.40464</v>
      </c>
      <c r="S117" s="16">
        <f t="shared" si="9"/>
        <v>0</v>
      </c>
    </row>
    <row r="118" spans="1:19" ht="11.25">
      <c r="A118" s="4" t="s">
        <v>113</v>
      </c>
      <c r="C118" s="3" t="s">
        <v>242</v>
      </c>
      <c r="E118" s="20">
        <v>6188.52</v>
      </c>
      <c r="F118" s="20" t="e">
        <f>E135+#REF!</f>
        <v>#REF!</v>
      </c>
      <c r="G118" s="19">
        <v>0.5</v>
      </c>
      <c r="I118" s="20">
        <f t="shared" si="5"/>
        <v>3094.26</v>
      </c>
      <c r="K118" s="5">
        <f t="shared" si="6"/>
        <v>3094.26</v>
      </c>
      <c r="M118" s="14">
        <v>0.333375</v>
      </c>
      <c r="O118" s="5">
        <f t="shared" si="7"/>
        <v>1031.5489275</v>
      </c>
      <c r="Q118" s="16">
        <f t="shared" si="8"/>
        <v>2062.7110725000002</v>
      </c>
      <c r="S118" s="16">
        <f t="shared" si="9"/>
        <v>0</v>
      </c>
    </row>
    <row r="119" spans="1:19" ht="11.25">
      <c r="A119" s="4" t="s">
        <v>114</v>
      </c>
      <c r="C119" s="3" t="s">
        <v>243</v>
      </c>
      <c r="E119" s="20">
        <v>11805</v>
      </c>
      <c r="F119" s="20" t="e">
        <f>E136+#REF!</f>
        <v>#REF!</v>
      </c>
      <c r="G119" s="19">
        <v>0.5</v>
      </c>
      <c r="I119" s="20">
        <f t="shared" si="5"/>
        <v>5902.5</v>
      </c>
      <c r="K119" s="5">
        <f t="shared" si="6"/>
        <v>5902.5</v>
      </c>
      <c r="M119" s="14">
        <v>0.41275</v>
      </c>
      <c r="O119" s="5">
        <f t="shared" si="7"/>
        <v>2436.256875</v>
      </c>
      <c r="Q119" s="16">
        <f t="shared" si="8"/>
        <v>3466.243125</v>
      </c>
      <c r="S119" s="16">
        <f t="shared" si="9"/>
        <v>0</v>
      </c>
    </row>
    <row r="120" spans="1:19" ht="11.25">
      <c r="A120" s="4" t="s">
        <v>115</v>
      </c>
      <c r="C120" s="3" t="s">
        <v>244</v>
      </c>
      <c r="E120" s="20">
        <v>106921.78</v>
      </c>
      <c r="F120" s="20" t="e">
        <f>E137+#REF!</f>
        <v>#REF!</v>
      </c>
      <c r="G120" s="19">
        <v>0.5</v>
      </c>
      <c r="I120" s="20">
        <f t="shared" si="5"/>
        <v>53460.89</v>
      </c>
      <c r="K120" s="5">
        <f t="shared" si="6"/>
        <v>53460.89</v>
      </c>
      <c r="M120" s="14">
        <v>0.342</v>
      </c>
      <c r="O120" s="5">
        <f t="shared" si="7"/>
        <v>18283.62438</v>
      </c>
      <c r="Q120" s="16">
        <f t="shared" si="8"/>
        <v>35177.26562</v>
      </c>
      <c r="S120" s="16">
        <f t="shared" si="9"/>
        <v>0</v>
      </c>
    </row>
    <row r="121" spans="1:19" ht="11.25">
      <c r="A121" s="4" t="s">
        <v>116</v>
      </c>
      <c r="C121" s="3" t="s">
        <v>245</v>
      </c>
      <c r="E121" s="20">
        <v>75806.8</v>
      </c>
      <c r="F121" s="20" t="e">
        <f>E138+#REF!</f>
        <v>#REF!</v>
      </c>
      <c r="G121" s="19">
        <v>0.5</v>
      </c>
      <c r="I121" s="20">
        <f t="shared" si="5"/>
        <v>37903.4</v>
      </c>
      <c r="K121" s="5">
        <f t="shared" si="6"/>
        <v>37903.4</v>
      </c>
      <c r="M121" s="14">
        <v>0.521</v>
      </c>
      <c r="O121" s="5">
        <f t="shared" si="7"/>
        <v>19747.671400000003</v>
      </c>
      <c r="Q121" s="16">
        <f t="shared" si="8"/>
        <v>18155.7286</v>
      </c>
      <c r="S121" s="16">
        <f t="shared" si="9"/>
        <v>0</v>
      </c>
    </row>
    <row r="122" spans="1:19" ht="11.25">
      <c r="A122" s="4" t="s">
        <v>117</v>
      </c>
      <c r="C122" s="3" t="s">
        <v>246</v>
      </c>
      <c r="E122" s="20">
        <v>0</v>
      </c>
      <c r="F122" s="20" t="e">
        <f>#REF!+#REF!</f>
        <v>#REF!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247</v>
      </c>
      <c r="E123" s="20">
        <v>0</v>
      </c>
      <c r="F123" s="20" t="e">
        <f>#REF!+#REF!</f>
        <v>#REF!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248</v>
      </c>
      <c r="E124" s="20">
        <v>-11661.52</v>
      </c>
      <c r="F124" s="20" t="e">
        <f>#REF!+#REF!</f>
        <v>#REF!</v>
      </c>
      <c r="G124" s="19">
        <v>0.5</v>
      </c>
      <c r="I124" s="20">
        <f t="shared" si="5"/>
        <v>-5830.76</v>
      </c>
      <c r="K124" s="5">
        <f t="shared" si="6"/>
        <v>-5830.76</v>
      </c>
      <c r="M124" s="14">
        <v>0.34662499999999996</v>
      </c>
      <c r="O124" s="5">
        <f t="shared" si="7"/>
        <v>-2021.0871849999999</v>
      </c>
      <c r="Q124" s="16">
        <f t="shared" si="8"/>
        <v>-3809.6728150000004</v>
      </c>
      <c r="S124" s="16">
        <f t="shared" si="9"/>
        <v>0</v>
      </c>
    </row>
    <row r="125" spans="1:19" ht="11.25">
      <c r="A125" s="4" t="s">
        <v>120</v>
      </c>
      <c r="C125" s="3" t="s">
        <v>249</v>
      </c>
      <c r="E125" s="20">
        <v>201463.24</v>
      </c>
      <c r="F125" s="20" t="e">
        <f>#REF!+#REF!</f>
        <v>#REF!</v>
      </c>
      <c r="G125" s="19">
        <v>0.5</v>
      </c>
      <c r="I125" s="20">
        <f t="shared" si="5"/>
        <v>100731.62</v>
      </c>
      <c r="K125" s="5">
        <f t="shared" si="6"/>
        <v>100731.62</v>
      </c>
      <c r="M125" s="14">
        <v>0.306875</v>
      </c>
      <c r="O125" s="5">
        <f t="shared" si="7"/>
        <v>30912.015887499998</v>
      </c>
      <c r="Q125" s="16">
        <f t="shared" si="8"/>
        <v>69819.6041125</v>
      </c>
      <c r="S125" s="16">
        <f t="shared" si="9"/>
        <v>0</v>
      </c>
    </row>
    <row r="126" spans="1:19" ht="11.25">
      <c r="A126" s="4" t="s">
        <v>121</v>
      </c>
      <c r="C126" s="3" t="s">
        <v>250</v>
      </c>
      <c r="E126" s="20">
        <v>0</v>
      </c>
      <c r="F126" s="20" t="e">
        <f>#REF!+#REF!</f>
        <v>#REF!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251</v>
      </c>
      <c r="E127" s="20">
        <v>135036.64</v>
      </c>
      <c r="F127" s="20" t="e">
        <f>#REF!+#REF!</f>
        <v>#REF!</v>
      </c>
      <c r="G127" s="19">
        <v>0.5</v>
      </c>
      <c r="I127" s="20">
        <f t="shared" si="5"/>
        <v>67518.32</v>
      </c>
      <c r="K127" s="5">
        <f t="shared" si="6"/>
        <v>67518.32</v>
      </c>
      <c r="M127" s="14">
        <v>0.441875</v>
      </c>
      <c r="O127" s="5">
        <f t="shared" si="7"/>
        <v>29834.657650000005</v>
      </c>
      <c r="Q127" s="16">
        <f t="shared" si="8"/>
        <v>37683.66235</v>
      </c>
      <c r="S127" s="16">
        <f t="shared" si="9"/>
        <v>0</v>
      </c>
    </row>
    <row r="128" spans="1:19" ht="11.25">
      <c r="A128" s="4" t="s">
        <v>123</v>
      </c>
      <c r="C128" s="3" t="s">
        <v>252</v>
      </c>
      <c r="E128" s="20">
        <v>0</v>
      </c>
      <c r="F128" s="20" t="e">
        <f>#REF!+#REF!</f>
        <v>#REF!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253</v>
      </c>
      <c r="E129" s="20">
        <v>49267.2</v>
      </c>
      <c r="F129" s="20" t="e">
        <f>#REF!+#REF!</f>
        <v>#REF!</v>
      </c>
      <c r="G129" s="19">
        <v>0.5</v>
      </c>
      <c r="I129" s="20">
        <f t="shared" si="5"/>
        <v>24633.6</v>
      </c>
      <c r="K129" s="5">
        <f t="shared" si="6"/>
        <v>24633.6</v>
      </c>
      <c r="M129" s="14">
        <v>0.325625</v>
      </c>
      <c r="O129" s="5">
        <f t="shared" si="7"/>
        <v>8021.316</v>
      </c>
      <c r="Q129" s="16">
        <f t="shared" si="8"/>
        <v>16612.284</v>
      </c>
      <c r="S129" s="16">
        <f t="shared" si="9"/>
        <v>0</v>
      </c>
    </row>
    <row r="130" spans="1:19" ht="11.25">
      <c r="A130" s="4" t="s">
        <v>125</v>
      </c>
      <c r="C130" s="3" t="s">
        <v>254</v>
      </c>
      <c r="E130" s="20">
        <v>14196.34</v>
      </c>
      <c r="F130" s="20" t="e">
        <f>#REF!+#REF!</f>
        <v>#REF!</v>
      </c>
      <c r="G130" s="19">
        <v>0.5</v>
      </c>
      <c r="I130" s="20">
        <f t="shared" si="5"/>
        <v>7098.17</v>
      </c>
      <c r="K130" s="5">
        <f t="shared" si="6"/>
        <v>7098.17</v>
      </c>
      <c r="M130" s="14">
        <v>0.254375</v>
      </c>
      <c r="O130" s="5">
        <f t="shared" si="7"/>
        <v>1805.5969937500001</v>
      </c>
      <c r="Q130" s="16">
        <f t="shared" si="8"/>
        <v>5292.57300625</v>
      </c>
      <c r="S130" s="16">
        <f t="shared" si="9"/>
        <v>0</v>
      </c>
    </row>
    <row r="131" spans="1:19" ht="11.25">
      <c r="A131" s="4" t="s">
        <v>126</v>
      </c>
      <c r="C131" s="3" t="s">
        <v>255</v>
      </c>
      <c r="E131" s="20">
        <v>181485.84</v>
      </c>
      <c r="F131" s="20"/>
      <c r="G131" s="19">
        <v>0.5</v>
      </c>
      <c r="I131" s="20">
        <f t="shared" si="5"/>
        <v>90742.92</v>
      </c>
      <c r="K131" s="5">
        <f t="shared" si="6"/>
        <v>90742.92</v>
      </c>
      <c r="M131" s="14">
        <v>0.461375</v>
      </c>
      <c r="O131" s="5">
        <f t="shared" si="7"/>
        <v>41866.514715</v>
      </c>
      <c r="Q131" s="16">
        <f t="shared" si="8"/>
        <v>48876.405285</v>
      </c>
      <c r="S131" s="16">
        <f t="shared" si="9"/>
        <v>0</v>
      </c>
    </row>
    <row r="132" spans="1:19" ht="11.25">
      <c r="A132" s="4" t="s">
        <v>127</v>
      </c>
      <c r="C132" s="3" t="s">
        <v>256</v>
      </c>
      <c r="E132" s="20">
        <v>192820.54</v>
      </c>
      <c r="F132" s="20"/>
      <c r="G132" s="19">
        <v>0.5</v>
      </c>
      <c r="I132" s="20">
        <f t="shared" si="5"/>
        <v>96410.27</v>
      </c>
      <c r="K132" s="5">
        <f t="shared" si="6"/>
        <v>96410.27</v>
      </c>
      <c r="M132" s="14">
        <v>0.38399999999999995</v>
      </c>
      <c r="O132" s="5">
        <f t="shared" si="7"/>
        <v>37021.543679999995</v>
      </c>
      <c r="Q132" s="16">
        <f t="shared" si="8"/>
        <v>59388.72632000001</v>
      </c>
      <c r="S132" s="16">
        <f t="shared" si="9"/>
        <v>0</v>
      </c>
    </row>
    <row r="133" spans="1:19" ht="11.25">
      <c r="A133" s="4" t="s">
        <v>128</v>
      </c>
      <c r="C133" s="3" t="s">
        <v>257</v>
      </c>
      <c r="E133" s="20">
        <v>11805</v>
      </c>
      <c r="F133" s="20"/>
      <c r="G133" s="19">
        <v>0.5</v>
      </c>
      <c r="I133" s="20">
        <f t="shared" si="5"/>
        <v>5902.5</v>
      </c>
      <c r="K133" s="5">
        <f t="shared" si="6"/>
        <v>5902.5</v>
      </c>
      <c r="M133" s="14">
        <v>0.439125</v>
      </c>
      <c r="O133" s="5">
        <f t="shared" si="7"/>
        <v>2591.9353125</v>
      </c>
      <c r="Q133" s="16">
        <f t="shared" si="8"/>
        <v>3310.5646875</v>
      </c>
      <c r="S133" s="16">
        <f t="shared" si="9"/>
        <v>0</v>
      </c>
    </row>
    <row r="134" spans="1:19" ht="11.25">
      <c r="A134" s="4" t="s">
        <v>129</v>
      </c>
      <c r="C134" s="3" t="s">
        <v>258</v>
      </c>
      <c r="E134" s="20">
        <v>44242.41</v>
      </c>
      <c r="F134" s="20"/>
      <c r="G134" s="19">
        <v>0.5</v>
      </c>
      <c r="I134" s="20">
        <f t="shared" si="5"/>
        <v>22121.205</v>
      </c>
      <c r="K134" s="5">
        <f t="shared" si="6"/>
        <v>22121.205</v>
      </c>
      <c r="M134" s="14">
        <v>0.337375</v>
      </c>
      <c r="O134" s="5">
        <f t="shared" si="7"/>
        <v>7463.141536875</v>
      </c>
      <c r="Q134" s="16">
        <f t="shared" si="8"/>
        <v>14658.063463125001</v>
      </c>
      <c r="S134" s="16">
        <f t="shared" si="9"/>
        <v>0</v>
      </c>
    </row>
    <row r="135" spans="1:19" ht="11.25">
      <c r="A135" s="4" t="s">
        <v>130</v>
      </c>
      <c r="C135" s="3" t="s">
        <v>259</v>
      </c>
      <c r="E135" s="20">
        <v>68814.4</v>
      </c>
      <c r="F135" s="20"/>
      <c r="G135" s="19">
        <v>0.5</v>
      </c>
      <c r="I135" s="20">
        <f t="shared" si="5"/>
        <v>34407.2</v>
      </c>
      <c r="K135" s="5">
        <f t="shared" si="6"/>
        <v>34407.2</v>
      </c>
      <c r="M135" s="14">
        <v>0.304</v>
      </c>
      <c r="O135" s="5">
        <f t="shared" si="7"/>
        <v>10459.788799999998</v>
      </c>
      <c r="Q135" s="16">
        <f t="shared" si="8"/>
        <v>23947.4112</v>
      </c>
      <c r="S135" s="16">
        <f t="shared" si="9"/>
        <v>0</v>
      </c>
    </row>
    <row r="136" spans="1:19" ht="11.25">
      <c r="A136" s="4" t="s">
        <v>131</v>
      </c>
      <c r="C136" s="3" t="s">
        <v>260</v>
      </c>
      <c r="E136" s="20">
        <v>343196.87</v>
      </c>
      <c r="F136" s="20"/>
      <c r="G136" s="19">
        <v>0.5</v>
      </c>
      <c r="I136" s="20">
        <f t="shared" si="5"/>
        <v>171598.435</v>
      </c>
      <c r="K136" s="5">
        <f t="shared" si="6"/>
        <v>171598.435</v>
      </c>
      <c r="M136" s="14">
        <v>0.446125</v>
      </c>
      <c r="O136" s="5">
        <f t="shared" si="7"/>
        <v>76554.351814375</v>
      </c>
      <c r="Q136" s="16">
        <f t="shared" si="8"/>
        <v>95044.083185625</v>
      </c>
      <c r="S136" s="16">
        <f t="shared" si="9"/>
        <v>0</v>
      </c>
    </row>
    <row r="137" spans="1:19" ht="11.25">
      <c r="A137" s="4" t="s">
        <v>132</v>
      </c>
      <c r="C137" s="3" t="s">
        <v>261</v>
      </c>
      <c r="E137" s="20">
        <v>0</v>
      </c>
      <c r="F137" s="20"/>
      <c r="G137" s="19">
        <v>0.5</v>
      </c>
      <c r="I137" s="20">
        <f t="shared" si="5"/>
        <v>0</v>
      </c>
      <c r="K137" s="5">
        <f t="shared" si="6"/>
        <v>0</v>
      </c>
      <c r="M137" s="14">
        <v>0.480375</v>
      </c>
      <c r="O137" s="5">
        <f t="shared" si="7"/>
        <v>0</v>
      </c>
      <c r="Q137" s="16">
        <f t="shared" si="8"/>
        <v>0</v>
      </c>
      <c r="S137" s="16">
        <f t="shared" si="9"/>
        <v>0</v>
      </c>
    </row>
    <row r="138" spans="1:19" ht="11.25">
      <c r="A138" s="4" t="s">
        <v>133</v>
      </c>
      <c r="C138" s="3" t="s">
        <v>262</v>
      </c>
      <c r="E138" s="20">
        <v>15211.75</v>
      </c>
      <c r="F138" s="20"/>
      <c r="G138" s="19">
        <v>0.5</v>
      </c>
      <c r="I138" s="20">
        <f>E138*G138</f>
        <v>7605.875</v>
      </c>
      <c r="K138" s="5">
        <f>E138-I138</f>
        <v>7605.875</v>
      </c>
      <c r="M138" s="14">
        <v>0.569125</v>
      </c>
      <c r="O138" s="5">
        <f>K138*M138</f>
        <v>4328.693609375</v>
      </c>
      <c r="Q138" s="16">
        <f>K138-O138</f>
        <v>3277.181390625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4384.5</v>
      </c>
      <c r="F139" s="20"/>
      <c r="G139" s="19">
        <v>0.5</v>
      </c>
      <c r="I139" s="20">
        <f>E139*G139</f>
        <v>2192.25</v>
      </c>
      <c r="K139" s="5">
        <f>E139-I139</f>
        <v>2192.25</v>
      </c>
      <c r="M139" s="14">
        <v>0.573375</v>
      </c>
      <c r="O139" s="5">
        <f>K139*M139</f>
        <v>1256.98134375</v>
      </c>
      <c r="Q139" s="16">
        <f>K139-O139</f>
        <v>935.26865625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SUM(E9:E139)</f>
        <v>4866294.48</v>
      </c>
      <c r="G143" s="6"/>
      <c r="I143" s="18">
        <f>SUM(I9:I142)</f>
        <v>2433147.24</v>
      </c>
      <c r="K143" s="5">
        <f>SUM(K9:K142)</f>
        <v>2433147.24</v>
      </c>
      <c r="O143" s="5">
        <f>SUM(O9:O142)</f>
        <v>1080287.3652806247</v>
      </c>
      <c r="Q143" s="16">
        <f>K143-O143</f>
        <v>1352859.8747193755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2:17" ht="12.75">
      <c r="B147" s="37"/>
      <c r="C147" s="33"/>
      <c r="D147" s="33"/>
      <c r="E147" s="35"/>
      <c r="F147" s="36"/>
      <c r="G147" s="38"/>
      <c r="H147" s="37"/>
      <c r="I147" s="39"/>
      <c r="Q147" s="16"/>
    </row>
    <row r="148" spans="2:17" ht="12.75">
      <c r="B148" s="37"/>
      <c r="C148" s="33"/>
      <c r="D148" s="33"/>
      <c r="E148" s="35"/>
      <c r="F148" s="36"/>
      <c r="G148" s="38"/>
      <c r="H148" s="37"/>
      <c r="I148" s="38"/>
      <c r="Q148" s="16"/>
    </row>
    <row r="149" spans="2:17" ht="12.75">
      <c r="B149" s="37"/>
      <c r="C149" s="33"/>
      <c r="D149" s="33"/>
      <c r="E149" s="35"/>
      <c r="F149" s="36"/>
      <c r="G149" s="38"/>
      <c r="H149" s="37"/>
      <c r="I149" s="38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5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37391.17</v>
      </c>
      <c r="G10" s="19">
        <v>0.5</v>
      </c>
      <c r="I10" s="20">
        <f aca="true" t="shared" si="0" ref="I10:I73">E10*G10</f>
        <v>18695.585</v>
      </c>
      <c r="K10" s="5">
        <f aca="true" t="shared" si="1" ref="K10:K73">E10-I10</f>
        <v>18695.585</v>
      </c>
      <c r="M10" s="14">
        <v>0.55925</v>
      </c>
      <c r="O10" s="5">
        <f>K10*M10</f>
        <v>10455.50591125</v>
      </c>
      <c r="Q10" s="16">
        <f aca="true" t="shared" si="2" ref="Q10:Q73">K10-O10</f>
        <v>8240.079088749999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12198.5</v>
      </c>
      <c r="G11" s="19">
        <v>0.5</v>
      </c>
      <c r="I11" s="20">
        <f t="shared" si="0"/>
        <v>6099.25</v>
      </c>
      <c r="K11" s="5">
        <f t="shared" si="1"/>
        <v>6099.25</v>
      </c>
      <c r="M11" s="14">
        <v>0.2405</v>
      </c>
      <c r="O11" s="5">
        <f aca="true" t="shared" si="4" ref="O11:O74">K11*M11</f>
        <v>1466.869625</v>
      </c>
      <c r="Q11" s="16">
        <f t="shared" si="2"/>
        <v>4632.380375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38169.5</v>
      </c>
      <c r="G12" s="19">
        <v>0.5</v>
      </c>
      <c r="I12" s="20">
        <f t="shared" si="0"/>
        <v>19084.75</v>
      </c>
      <c r="K12" s="5">
        <f t="shared" si="1"/>
        <v>19084.75</v>
      </c>
      <c r="M12" s="14">
        <v>0.4085</v>
      </c>
      <c r="O12" s="5">
        <f t="shared" si="4"/>
        <v>7796.1203749999995</v>
      </c>
      <c r="Q12" s="16">
        <f t="shared" si="2"/>
        <v>11288.629625000001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7680.82</v>
      </c>
      <c r="G13" s="19">
        <v>0.5</v>
      </c>
      <c r="I13" s="20">
        <f t="shared" si="0"/>
        <v>3840.41</v>
      </c>
      <c r="K13" s="5">
        <f t="shared" si="1"/>
        <v>3840.41</v>
      </c>
      <c r="M13" s="14">
        <v>0.34025</v>
      </c>
      <c r="O13" s="5">
        <f t="shared" si="4"/>
        <v>1306.6995024999999</v>
      </c>
      <c r="Q13" s="16">
        <f t="shared" si="2"/>
        <v>2533.7104975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84303.6</v>
      </c>
      <c r="G15" s="19">
        <v>0.5</v>
      </c>
      <c r="I15" s="20">
        <f t="shared" si="0"/>
        <v>42151.8</v>
      </c>
      <c r="K15" s="5">
        <f t="shared" si="1"/>
        <v>42151.8</v>
      </c>
      <c r="M15" s="14">
        <v>0.57525</v>
      </c>
      <c r="O15" s="5">
        <f t="shared" si="4"/>
        <v>24247.82295</v>
      </c>
      <c r="Q15" s="16">
        <f t="shared" si="2"/>
        <v>17903.97705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20611.940000000002</v>
      </c>
      <c r="G16" s="19">
        <v>0.5</v>
      </c>
      <c r="I16" s="20">
        <f t="shared" si="0"/>
        <v>10305.970000000001</v>
      </c>
      <c r="K16" s="5">
        <f t="shared" si="1"/>
        <v>10305.970000000001</v>
      </c>
      <c r="M16" s="14">
        <v>0.41275</v>
      </c>
      <c r="O16" s="5">
        <f t="shared" si="4"/>
        <v>4253.7891175</v>
      </c>
      <c r="Q16" s="16">
        <f t="shared" si="2"/>
        <v>6052.180882500001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16527</v>
      </c>
      <c r="G17" s="19">
        <v>0.5</v>
      </c>
      <c r="I17" s="20">
        <f t="shared" si="0"/>
        <v>8263.5</v>
      </c>
      <c r="K17" s="5">
        <f t="shared" si="1"/>
        <v>8263.5</v>
      </c>
      <c r="M17" s="14">
        <v>0.5347500000000001</v>
      </c>
      <c r="O17" s="5">
        <f t="shared" si="4"/>
        <v>4418.9066250000005</v>
      </c>
      <c r="Q17" s="16">
        <f t="shared" si="2"/>
        <v>3844.5933749999995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24397</v>
      </c>
      <c r="G18" s="19">
        <v>0.5</v>
      </c>
      <c r="I18" s="20">
        <f t="shared" si="0"/>
        <v>12198.5</v>
      </c>
      <c r="K18" s="5">
        <f t="shared" si="1"/>
        <v>12198.5</v>
      </c>
      <c r="M18" s="14">
        <v>0.42</v>
      </c>
      <c r="O18" s="5">
        <f t="shared" si="4"/>
        <v>5123.37</v>
      </c>
      <c r="Q18" s="16">
        <f t="shared" si="2"/>
        <v>7075.13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28536.32</v>
      </c>
      <c r="G20" s="19">
        <v>0.5</v>
      </c>
      <c r="I20" s="20">
        <f t="shared" si="0"/>
        <v>14268.16</v>
      </c>
      <c r="K20" s="5">
        <f t="shared" si="1"/>
        <v>14268.16</v>
      </c>
      <c r="M20" s="14">
        <v>0.45025000000000004</v>
      </c>
      <c r="O20" s="5">
        <f t="shared" si="4"/>
        <v>6424.23904</v>
      </c>
      <c r="Q20" s="16">
        <f t="shared" si="2"/>
        <v>7843.9209599999995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4532.82</v>
      </c>
      <c r="G21" s="19">
        <v>0.5</v>
      </c>
      <c r="I21" s="20">
        <f t="shared" si="0"/>
        <v>2266.41</v>
      </c>
      <c r="K21" s="5">
        <f t="shared" si="1"/>
        <v>2266.41</v>
      </c>
      <c r="M21" s="14">
        <v>0.304875</v>
      </c>
      <c r="O21" s="5">
        <f t="shared" si="4"/>
        <v>690.97174875</v>
      </c>
      <c r="Q21" s="16">
        <f t="shared" si="2"/>
        <v>1575.43825125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14561.189999999988</v>
      </c>
      <c r="G23" s="19">
        <v>0.5</v>
      </c>
      <c r="I23" s="20">
        <f t="shared" si="0"/>
        <v>7280.594999999994</v>
      </c>
      <c r="K23" s="5">
        <f t="shared" si="1"/>
        <v>7280.594999999994</v>
      </c>
      <c r="M23" s="14">
        <v>0.252875</v>
      </c>
      <c r="O23" s="5">
        <f t="shared" si="4"/>
        <v>1841.0804606249985</v>
      </c>
      <c r="Q23" s="16">
        <f t="shared" si="2"/>
        <v>5439.514539374995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24397</v>
      </c>
      <c r="G24" s="19">
        <v>0.5</v>
      </c>
      <c r="I24" s="20">
        <f t="shared" si="0"/>
        <v>12198.5</v>
      </c>
      <c r="K24" s="5">
        <f t="shared" si="1"/>
        <v>12198.5</v>
      </c>
      <c r="M24" s="14">
        <v>0.38837499999999997</v>
      </c>
      <c r="O24" s="5">
        <f t="shared" si="4"/>
        <v>4737.5924374999995</v>
      </c>
      <c r="Q24" s="16">
        <f t="shared" si="2"/>
        <v>7460.9075625000005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69649.5</v>
      </c>
      <c r="G25" s="19">
        <v>0.5</v>
      </c>
      <c r="I25" s="20">
        <f t="shared" si="0"/>
        <v>34824.75</v>
      </c>
      <c r="K25" s="5">
        <f t="shared" si="1"/>
        <v>34824.75</v>
      </c>
      <c r="M25" s="14">
        <v>0.4135</v>
      </c>
      <c r="O25" s="5">
        <f t="shared" si="4"/>
        <v>14400.034125</v>
      </c>
      <c r="Q25" s="16">
        <f t="shared" si="2"/>
        <v>20424.715875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20332.52</v>
      </c>
      <c r="G26" s="19">
        <v>0.5</v>
      </c>
      <c r="I26" s="20">
        <f t="shared" si="0"/>
        <v>10166.26</v>
      </c>
      <c r="K26" s="5">
        <f t="shared" si="1"/>
        <v>10166.26</v>
      </c>
      <c r="M26" s="14">
        <v>0.36375</v>
      </c>
      <c r="O26" s="5">
        <f t="shared" si="4"/>
        <v>3697.9770750000002</v>
      </c>
      <c r="Q26" s="16">
        <f t="shared" si="2"/>
        <v>6468.2829249999995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7870</v>
      </c>
      <c r="G27" s="19">
        <v>0.5</v>
      </c>
      <c r="I27" s="20">
        <f t="shared" si="0"/>
        <v>3935</v>
      </c>
      <c r="K27" s="5">
        <f t="shared" si="1"/>
        <v>3935</v>
      </c>
      <c r="M27" s="14">
        <v>0.391375</v>
      </c>
      <c r="O27" s="5">
        <f t="shared" si="4"/>
        <v>1540.0606249999998</v>
      </c>
      <c r="Q27" s="16">
        <f t="shared" si="2"/>
        <v>2394.939375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68737.91</v>
      </c>
      <c r="G29" s="19">
        <v>0.5</v>
      </c>
      <c r="I29" s="20">
        <f t="shared" si="0"/>
        <v>34368.955</v>
      </c>
      <c r="K29" s="5">
        <f t="shared" si="1"/>
        <v>34368.955</v>
      </c>
      <c r="M29" s="14">
        <v>0.48162499999999997</v>
      </c>
      <c r="O29" s="5">
        <f t="shared" si="4"/>
        <v>16552.947951875</v>
      </c>
      <c r="Q29" s="16">
        <f t="shared" si="2"/>
        <v>17816.007048125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114952.64000000001</v>
      </c>
      <c r="G32" s="19">
        <v>0.5</v>
      </c>
      <c r="I32" s="20">
        <f t="shared" si="0"/>
        <v>57476.32000000001</v>
      </c>
      <c r="K32" s="5">
        <f t="shared" si="1"/>
        <v>57476.32000000001</v>
      </c>
      <c r="M32" s="14">
        <v>0.470875</v>
      </c>
      <c r="O32" s="5">
        <f t="shared" si="4"/>
        <v>27064.162180000003</v>
      </c>
      <c r="Q32" s="16">
        <f t="shared" si="2"/>
        <v>30412.157820000004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26205.780000000002</v>
      </c>
      <c r="G33" s="19">
        <v>0.5</v>
      </c>
      <c r="I33" s="20">
        <f t="shared" si="0"/>
        <v>13102.890000000001</v>
      </c>
      <c r="K33" s="5">
        <f t="shared" si="1"/>
        <v>13102.890000000001</v>
      </c>
      <c r="M33" s="14">
        <v>0.38</v>
      </c>
      <c r="O33" s="5">
        <f t="shared" si="4"/>
        <v>4979.0982</v>
      </c>
      <c r="Q33" s="16">
        <f t="shared" si="2"/>
        <v>8123.791800000001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25216.8</v>
      </c>
      <c r="G34" s="19">
        <v>0.5</v>
      </c>
      <c r="I34" s="20">
        <f t="shared" si="0"/>
        <v>12608.4</v>
      </c>
      <c r="K34" s="5">
        <f t="shared" si="1"/>
        <v>12608.4</v>
      </c>
      <c r="M34" s="14">
        <v>0.38025000000000003</v>
      </c>
      <c r="O34" s="5">
        <f t="shared" si="4"/>
        <v>4794.3441</v>
      </c>
      <c r="Q34" s="16">
        <f t="shared" si="2"/>
        <v>7814.055899999999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7870</v>
      </c>
      <c r="G35" s="19">
        <v>0.5</v>
      </c>
      <c r="I35" s="20">
        <f t="shared" si="0"/>
        <v>3935</v>
      </c>
      <c r="K35" s="5">
        <f t="shared" si="1"/>
        <v>3935</v>
      </c>
      <c r="M35" s="14">
        <v>0.41974999999999996</v>
      </c>
      <c r="O35" s="5">
        <f t="shared" si="4"/>
        <v>1651.7162499999997</v>
      </c>
      <c r="Q35" s="16">
        <f t="shared" si="2"/>
        <v>2283.2837500000005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37382.5</v>
      </c>
      <c r="G36" s="19">
        <v>0.5</v>
      </c>
      <c r="I36" s="20">
        <f t="shared" si="0"/>
        <v>18691.25</v>
      </c>
      <c r="K36" s="5">
        <f t="shared" si="1"/>
        <v>18691.25</v>
      </c>
      <c r="M36" s="14">
        <v>0.48162499999999997</v>
      </c>
      <c r="O36" s="5">
        <f t="shared" si="4"/>
        <v>9002.17328125</v>
      </c>
      <c r="Q36" s="16">
        <f t="shared" si="2"/>
        <v>9689.07671875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276310.28</v>
      </c>
      <c r="G37" s="19">
        <v>0.5</v>
      </c>
      <c r="I37" s="20">
        <f t="shared" si="0"/>
        <v>138155.14</v>
      </c>
      <c r="K37" s="5">
        <f t="shared" si="1"/>
        <v>138155.14</v>
      </c>
      <c r="M37" s="14">
        <v>0.576375</v>
      </c>
      <c r="O37" s="5">
        <f t="shared" si="4"/>
        <v>79629.1688175</v>
      </c>
      <c r="Q37" s="16">
        <f t="shared" si="2"/>
        <v>58525.97118250001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20879.3</v>
      </c>
      <c r="G38" s="19">
        <v>0.5</v>
      </c>
      <c r="I38" s="20">
        <f t="shared" si="0"/>
        <v>10439.65</v>
      </c>
      <c r="K38" s="5">
        <f t="shared" si="1"/>
        <v>10439.65</v>
      </c>
      <c r="M38" s="14">
        <v>0.573</v>
      </c>
      <c r="O38" s="5">
        <f t="shared" si="4"/>
        <v>5981.919449999999</v>
      </c>
      <c r="Q38" s="16">
        <f t="shared" si="2"/>
        <v>4457.73055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4094.16</v>
      </c>
      <c r="G40" s="19">
        <v>0.5</v>
      </c>
      <c r="I40" s="20">
        <f t="shared" si="0"/>
        <v>2047.08</v>
      </c>
      <c r="K40" s="5">
        <f t="shared" si="1"/>
        <v>2047.08</v>
      </c>
      <c r="M40" s="14">
        <v>0.476375</v>
      </c>
      <c r="O40" s="5">
        <f t="shared" si="4"/>
        <v>975.177735</v>
      </c>
      <c r="Q40" s="16">
        <f t="shared" si="2"/>
        <v>1071.902265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69329.24000000003</v>
      </c>
      <c r="G41" s="19">
        <v>0.5</v>
      </c>
      <c r="I41" s="20">
        <f t="shared" si="0"/>
        <v>34664.62000000002</v>
      </c>
      <c r="K41" s="5">
        <f t="shared" si="1"/>
        <v>34664.62000000002</v>
      </c>
      <c r="M41" s="14">
        <v>0.35375</v>
      </c>
      <c r="O41" s="5">
        <f t="shared" si="4"/>
        <v>12262.609325000007</v>
      </c>
      <c r="Q41" s="16">
        <f t="shared" si="2"/>
        <v>22402.010675000012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64689.64</v>
      </c>
      <c r="G42" s="19">
        <v>0.5</v>
      </c>
      <c r="I42" s="20">
        <f t="shared" si="0"/>
        <v>32344.82</v>
      </c>
      <c r="K42" s="5">
        <f t="shared" si="1"/>
        <v>32344.82</v>
      </c>
      <c r="M42" s="14">
        <v>0.5435</v>
      </c>
      <c r="O42" s="5">
        <f t="shared" si="4"/>
        <v>17579.40967</v>
      </c>
      <c r="Q42" s="16">
        <f t="shared" si="2"/>
        <v>14765.410329999999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7870</v>
      </c>
      <c r="G43" s="19">
        <v>0.5</v>
      </c>
      <c r="I43" s="20">
        <f t="shared" si="0"/>
        <v>3935</v>
      </c>
      <c r="K43" s="5">
        <f t="shared" si="1"/>
        <v>3935</v>
      </c>
      <c r="M43" s="14">
        <v>0.36225</v>
      </c>
      <c r="O43" s="5">
        <f t="shared" si="4"/>
        <v>1425.4537500000001</v>
      </c>
      <c r="Q43" s="16">
        <f t="shared" si="2"/>
        <v>2509.54625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14763.82</v>
      </c>
      <c r="G44" s="19">
        <v>0.5</v>
      </c>
      <c r="I44" s="20">
        <f t="shared" si="0"/>
        <v>7381.91</v>
      </c>
      <c r="K44" s="5">
        <f t="shared" si="1"/>
        <v>7381.91</v>
      </c>
      <c r="M44" s="14">
        <v>0.46087500000000003</v>
      </c>
      <c r="O44" s="5">
        <f t="shared" si="4"/>
        <v>3402.1377712500002</v>
      </c>
      <c r="Q44" s="16">
        <f t="shared" si="2"/>
        <v>3979.7722287499996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37382.5</v>
      </c>
      <c r="G45" s="19">
        <v>0.5</v>
      </c>
      <c r="I45" s="20">
        <f t="shared" si="0"/>
        <v>18691.25</v>
      </c>
      <c r="K45" s="5">
        <f t="shared" si="1"/>
        <v>18691.25</v>
      </c>
      <c r="M45" s="14">
        <v>0.6088749999999999</v>
      </c>
      <c r="O45" s="5">
        <f t="shared" si="4"/>
        <v>11380.634843749998</v>
      </c>
      <c r="Q45" s="16">
        <f t="shared" si="2"/>
        <v>7310.615156250002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18888</v>
      </c>
      <c r="G46" s="19">
        <v>0.5</v>
      </c>
      <c r="I46" s="20">
        <f t="shared" si="0"/>
        <v>9444</v>
      </c>
      <c r="K46" s="5">
        <f t="shared" si="1"/>
        <v>9444</v>
      </c>
      <c r="M46" s="14">
        <v>0.263625</v>
      </c>
      <c r="O46" s="5">
        <f t="shared" si="4"/>
        <v>2489.6745</v>
      </c>
      <c r="Q46" s="16">
        <f t="shared" si="2"/>
        <v>6954.3255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7082.82</v>
      </c>
      <c r="G47" s="19">
        <v>0.5</v>
      </c>
      <c r="I47" s="20">
        <f t="shared" si="0"/>
        <v>3541.41</v>
      </c>
      <c r="K47" s="5">
        <f t="shared" si="1"/>
        <v>3541.41</v>
      </c>
      <c r="M47" s="14">
        <v>0.433875</v>
      </c>
      <c r="O47" s="5">
        <f t="shared" si="4"/>
        <v>1536.52926375</v>
      </c>
      <c r="Q47" s="16">
        <f t="shared" si="2"/>
        <v>2004.88073625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9733.07</v>
      </c>
      <c r="G48" s="19">
        <v>0.5</v>
      </c>
      <c r="I48" s="20">
        <f t="shared" si="0"/>
        <v>4866.535</v>
      </c>
      <c r="K48" s="5">
        <f t="shared" si="1"/>
        <v>4866.535</v>
      </c>
      <c r="M48" s="14">
        <v>0.28325</v>
      </c>
      <c r="O48" s="5">
        <f t="shared" si="4"/>
        <v>1378.44603875</v>
      </c>
      <c r="Q48" s="16">
        <f t="shared" si="2"/>
        <v>3488.0889612499996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19239.96</v>
      </c>
      <c r="G49" s="19">
        <v>0.5</v>
      </c>
      <c r="I49" s="20">
        <f t="shared" si="0"/>
        <v>9619.98</v>
      </c>
      <c r="K49" s="5">
        <f t="shared" si="1"/>
        <v>9619.98</v>
      </c>
      <c r="M49" s="14">
        <v>0.291875</v>
      </c>
      <c r="O49" s="5">
        <f t="shared" si="4"/>
        <v>2807.8316624999998</v>
      </c>
      <c r="Q49" s="16">
        <f t="shared" si="2"/>
        <v>6812.1483375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55732.22</v>
      </c>
      <c r="G50" s="19">
        <v>0.5</v>
      </c>
      <c r="I50" s="20">
        <f t="shared" si="0"/>
        <v>27866.11</v>
      </c>
      <c r="K50" s="5">
        <f t="shared" si="1"/>
        <v>27866.11</v>
      </c>
      <c r="M50" s="14">
        <v>0.5555</v>
      </c>
      <c r="O50" s="5">
        <f t="shared" si="4"/>
        <v>15479.624105</v>
      </c>
      <c r="Q50" s="16">
        <f t="shared" si="2"/>
        <v>12386.485895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198631.84000000003</v>
      </c>
      <c r="G51" s="19">
        <v>0.5</v>
      </c>
      <c r="I51" s="20">
        <f t="shared" si="0"/>
        <v>99315.92000000001</v>
      </c>
      <c r="K51" s="5">
        <f t="shared" si="1"/>
        <v>99315.92000000001</v>
      </c>
      <c r="M51" s="14">
        <v>0.469375</v>
      </c>
      <c r="O51" s="5">
        <f t="shared" si="4"/>
        <v>46616.40995</v>
      </c>
      <c r="Q51" s="16">
        <f t="shared" si="2"/>
        <v>52699.51005000001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10199</v>
      </c>
      <c r="G52" s="19">
        <v>0.5</v>
      </c>
      <c r="I52" s="20">
        <f t="shared" si="0"/>
        <v>5099.5</v>
      </c>
      <c r="K52" s="5">
        <f t="shared" si="1"/>
        <v>5099.5</v>
      </c>
      <c r="M52" s="14">
        <v>0.34825</v>
      </c>
      <c r="O52" s="5">
        <f t="shared" si="4"/>
        <v>1775.900875</v>
      </c>
      <c r="Q52" s="16">
        <f t="shared" si="2"/>
        <v>3323.5991249999997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4706.32</v>
      </c>
      <c r="G55" s="19">
        <v>0.5</v>
      </c>
      <c r="I55" s="20">
        <f t="shared" si="0"/>
        <v>2353.16</v>
      </c>
      <c r="K55" s="5">
        <f t="shared" si="1"/>
        <v>2353.16</v>
      </c>
      <c r="M55" s="14">
        <v>0.560375</v>
      </c>
      <c r="O55" s="5">
        <f t="shared" si="4"/>
        <v>1318.6520349999998</v>
      </c>
      <c r="Q55" s="16">
        <f t="shared" si="2"/>
        <v>1034.507965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89758.42000000001</v>
      </c>
      <c r="G57" s="19">
        <v>0.5</v>
      </c>
      <c r="I57" s="20">
        <f t="shared" si="0"/>
        <v>44879.21000000001</v>
      </c>
      <c r="K57" s="5">
        <f t="shared" si="1"/>
        <v>44879.21000000001</v>
      </c>
      <c r="M57" s="14">
        <v>0.45337500000000003</v>
      </c>
      <c r="O57" s="5">
        <f t="shared" si="4"/>
        <v>20347.111833750005</v>
      </c>
      <c r="Q57" s="16">
        <f t="shared" si="2"/>
        <v>24532.09816625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-29742.1</v>
      </c>
      <c r="G58" s="19">
        <v>0.5</v>
      </c>
      <c r="I58" s="20">
        <f t="shared" si="0"/>
        <v>-14871.05</v>
      </c>
      <c r="K58" s="5">
        <f t="shared" si="1"/>
        <v>-14871.05</v>
      </c>
      <c r="M58" s="14">
        <v>0.48162499999999997</v>
      </c>
      <c r="O58" s="5">
        <f t="shared" si="4"/>
        <v>-7162.269456249999</v>
      </c>
      <c r="Q58" s="16">
        <f t="shared" si="2"/>
        <v>-7708.78054375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31684.32</v>
      </c>
      <c r="G59" s="19">
        <v>0.5</v>
      </c>
      <c r="I59" s="20">
        <f t="shared" si="0"/>
        <v>15842.16</v>
      </c>
      <c r="K59" s="5">
        <f t="shared" si="1"/>
        <v>15842.16</v>
      </c>
      <c r="M59" s="14">
        <v>0.548875</v>
      </c>
      <c r="O59" s="5">
        <f t="shared" si="4"/>
        <v>8695.36557</v>
      </c>
      <c r="Q59" s="16">
        <f t="shared" si="2"/>
        <v>7146.79443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65430.42</v>
      </c>
      <c r="G61" s="19">
        <v>0.5</v>
      </c>
      <c r="I61" s="20">
        <f t="shared" si="0"/>
        <v>32715.21</v>
      </c>
      <c r="K61" s="5">
        <f t="shared" si="1"/>
        <v>32715.21</v>
      </c>
      <c r="M61" s="17">
        <v>0.5955</v>
      </c>
      <c r="O61" s="5">
        <f t="shared" si="4"/>
        <v>19481.907555</v>
      </c>
      <c r="Q61" s="16">
        <f t="shared" si="2"/>
        <v>13233.302444999998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74649.4</v>
      </c>
      <c r="G62" s="19">
        <v>0.5</v>
      </c>
      <c r="I62" s="20">
        <f t="shared" si="0"/>
        <v>37324.7</v>
      </c>
      <c r="K62" s="5">
        <f t="shared" si="1"/>
        <v>37324.7</v>
      </c>
      <c r="M62" s="14">
        <v>0.550125</v>
      </c>
      <c r="O62" s="5">
        <f t="shared" si="4"/>
        <v>20533.2505875</v>
      </c>
      <c r="Q62" s="16">
        <f t="shared" si="2"/>
        <v>16791.4494125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219.32</v>
      </c>
      <c r="G63" s="19">
        <v>0.5</v>
      </c>
      <c r="I63" s="20">
        <f t="shared" si="0"/>
        <v>109.66</v>
      </c>
      <c r="K63" s="5">
        <f t="shared" si="1"/>
        <v>109.66</v>
      </c>
      <c r="M63" s="14">
        <v>0.21225</v>
      </c>
      <c r="O63" s="5">
        <f t="shared" si="4"/>
        <v>23.275335</v>
      </c>
      <c r="Q63" s="16">
        <f t="shared" si="2"/>
        <v>86.384665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7347.4000000000015</v>
      </c>
      <c r="G64" s="19">
        <v>0.5</v>
      </c>
      <c r="I64" s="20">
        <f t="shared" si="0"/>
        <v>3673.7000000000007</v>
      </c>
      <c r="K64" s="5">
        <f t="shared" si="1"/>
        <v>3673.7000000000007</v>
      </c>
      <c r="M64" s="14">
        <v>0.419375</v>
      </c>
      <c r="O64" s="5">
        <f t="shared" si="4"/>
        <v>1540.6579375000003</v>
      </c>
      <c r="Q64" s="16">
        <f t="shared" si="2"/>
        <v>2133.0420625000006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2834.08</v>
      </c>
      <c r="G65" s="19">
        <v>0.5</v>
      </c>
      <c r="I65" s="20">
        <f t="shared" si="0"/>
        <v>1417.04</v>
      </c>
      <c r="K65" s="5">
        <f t="shared" si="1"/>
        <v>1417.04</v>
      </c>
      <c r="M65" s="14">
        <v>0.533875</v>
      </c>
      <c r="O65" s="5">
        <f t="shared" si="4"/>
        <v>756.5222299999999</v>
      </c>
      <c r="Q65" s="16">
        <f t="shared" si="2"/>
        <v>660.51777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28254.62</v>
      </c>
      <c r="G66" s="19">
        <v>0.5</v>
      </c>
      <c r="I66" s="20">
        <f t="shared" si="0"/>
        <v>14127.31</v>
      </c>
      <c r="K66" s="5">
        <f t="shared" si="1"/>
        <v>14127.31</v>
      </c>
      <c r="M66" s="14">
        <v>0.28575</v>
      </c>
      <c r="O66" s="5">
        <f t="shared" si="4"/>
        <v>4036.8788325</v>
      </c>
      <c r="Q66" s="16">
        <f t="shared" si="2"/>
        <v>10090.431167499999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12198.5</v>
      </c>
      <c r="G68" s="19">
        <v>0.5</v>
      </c>
      <c r="I68" s="20">
        <f t="shared" si="0"/>
        <v>6099.25</v>
      </c>
      <c r="K68" s="5">
        <f t="shared" si="1"/>
        <v>6099.25</v>
      </c>
      <c r="M68" s="14">
        <v>0.35424999999999995</v>
      </c>
      <c r="O68" s="5">
        <f t="shared" si="4"/>
        <v>2160.6593125</v>
      </c>
      <c r="Q68" s="16">
        <f t="shared" si="2"/>
        <v>3938.5906875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10231</v>
      </c>
      <c r="G69" s="19">
        <v>0.5</v>
      </c>
      <c r="I69" s="20">
        <f t="shared" si="0"/>
        <v>5115.5</v>
      </c>
      <c r="K69" s="5">
        <f t="shared" si="1"/>
        <v>5115.5</v>
      </c>
      <c r="M69" s="14">
        <v>0.39149999999999996</v>
      </c>
      <c r="O69" s="5">
        <f t="shared" si="4"/>
        <v>2002.71825</v>
      </c>
      <c r="Q69" s="16">
        <f t="shared" si="2"/>
        <v>3112.78175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1315.98</v>
      </c>
      <c r="G70" s="19">
        <v>0.5</v>
      </c>
      <c r="I70" s="20">
        <f t="shared" si="0"/>
        <v>657.99</v>
      </c>
      <c r="K70" s="5">
        <f t="shared" si="1"/>
        <v>657.99</v>
      </c>
      <c r="M70" s="14">
        <v>0.541125</v>
      </c>
      <c r="O70" s="5">
        <f t="shared" si="4"/>
        <v>356.05483875</v>
      </c>
      <c r="Q70" s="16">
        <f t="shared" si="2"/>
        <v>301.93516125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16731.32</v>
      </c>
      <c r="G73" s="19">
        <v>0.5</v>
      </c>
      <c r="I73" s="20">
        <f t="shared" si="0"/>
        <v>8365.66</v>
      </c>
      <c r="K73" s="5">
        <f t="shared" si="1"/>
        <v>8365.66</v>
      </c>
      <c r="M73" s="14">
        <v>0.33575</v>
      </c>
      <c r="O73" s="5">
        <f t="shared" si="4"/>
        <v>2808.770345</v>
      </c>
      <c r="Q73" s="16">
        <f t="shared" si="2"/>
        <v>5556.889655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27529.199999999997</v>
      </c>
      <c r="G74" s="19">
        <v>0.5</v>
      </c>
      <c r="I74" s="20">
        <f aca="true" t="shared" si="5" ref="I74:I137">E74*G74</f>
        <v>13764.599999999999</v>
      </c>
      <c r="K74" s="5">
        <f aca="true" t="shared" si="6" ref="K74:K137">E74-I74</f>
        <v>13764.599999999999</v>
      </c>
      <c r="M74" s="14">
        <v>0.510375</v>
      </c>
      <c r="O74" s="5">
        <f t="shared" si="4"/>
        <v>7025.107725</v>
      </c>
      <c r="Q74" s="16">
        <f aca="true" t="shared" si="7" ref="Q74:Q135">K74-O74</f>
        <v>6739.492274999999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3399.46</v>
      </c>
      <c r="G75" s="19">
        <v>0.5</v>
      </c>
      <c r="I75" s="20">
        <f t="shared" si="5"/>
        <v>1699.73</v>
      </c>
      <c r="K75" s="5">
        <f t="shared" si="6"/>
        <v>1699.73</v>
      </c>
      <c r="M75" s="14">
        <v>0.358125</v>
      </c>
      <c r="O75" s="5">
        <f aca="true" t="shared" si="9" ref="O75:O135">K75*M75</f>
        <v>608.71580625</v>
      </c>
      <c r="Q75" s="16">
        <f t="shared" si="7"/>
        <v>1091.01419375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31873.5</v>
      </c>
      <c r="G77" s="19">
        <v>0.5</v>
      </c>
      <c r="I77" s="20">
        <f t="shared" si="5"/>
        <v>15936.75</v>
      </c>
      <c r="K77" s="5">
        <f t="shared" si="6"/>
        <v>15936.75</v>
      </c>
      <c r="M77" s="14">
        <v>0.294375</v>
      </c>
      <c r="O77" s="5">
        <f t="shared" si="9"/>
        <v>4691.38078125</v>
      </c>
      <c r="Q77" s="16">
        <f t="shared" si="7"/>
        <v>11245.36921875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15542.68</v>
      </c>
      <c r="G78" s="19">
        <v>0.5</v>
      </c>
      <c r="I78" s="20">
        <f t="shared" si="5"/>
        <v>7771.34</v>
      </c>
      <c r="K78" s="5">
        <f t="shared" si="6"/>
        <v>7771.34</v>
      </c>
      <c r="M78" s="14">
        <v>0.54275</v>
      </c>
      <c r="O78" s="5">
        <f t="shared" si="9"/>
        <v>4217.8947849999995</v>
      </c>
      <c r="Q78" s="16">
        <f t="shared" si="7"/>
        <v>3553.4452150000006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5994.88</v>
      </c>
      <c r="G80" s="19">
        <v>0.5</v>
      </c>
      <c r="I80" s="20">
        <f t="shared" si="5"/>
        <v>2997.44</v>
      </c>
      <c r="K80" s="5">
        <f t="shared" si="6"/>
        <v>2997.44</v>
      </c>
      <c r="M80" s="14">
        <v>0.46449999999999997</v>
      </c>
      <c r="O80" s="5">
        <f t="shared" si="9"/>
        <v>1392.31088</v>
      </c>
      <c r="Q80" s="16">
        <f t="shared" si="7"/>
        <v>1605.12912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317256.25999999995</v>
      </c>
      <c r="G81" s="19">
        <v>0.5</v>
      </c>
      <c r="I81" s="20">
        <f t="shared" si="5"/>
        <v>158628.12999999998</v>
      </c>
      <c r="K81" s="5">
        <f t="shared" si="6"/>
        <v>158628.12999999998</v>
      </c>
      <c r="M81" s="14">
        <v>0.42674999999999996</v>
      </c>
      <c r="O81" s="5">
        <f t="shared" si="9"/>
        <v>67694.55447749999</v>
      </c>
      <c r="Q81" s="16">
        <f t="shared" si="7"/>
        <v>90933.57552249999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43912.29</v>
      </c>
      <c r="G82" s="19">
        <v>0.5</v>
      </c>
      <c r="I82" s="20">
        <f t="shared" si="5"/>
        <v>21956.145</v>
      </c>
      <c r="K82" s="5">
        <f t="shared" si="6"/>
        <v>21956.145</v>
      </c>
      <c r="M82" s="14">
        <v>0.365375</v>
      </c>
      <c r="O82" s="5">
        <f t="shared" si="9"/>
        <v>8022.226479375</v>
      </c>
      <c r="Q82" s="16">
        <f t="shared" si="7"/>
        <v>13933.918520625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16292.660000000003</v>
      </c>
      <c r="G83" s="19">
        <v>0.5</v>
      </c>
      <c r="I83" s="20">
        <f t="shared" si="5"/>
        <v>8146.330000000002</v>
      </c>
      <c r="K83" s="5">
        <f t="shared" si="6"/>
        <v>8146.330000000002</v>
      </c>
      <c r="M83" s="14">
        <v>0.524875</v>
      </c>
      <c r="O83" s="5">
        <f t="shared" si="9"/>
        <v>4275.804958750001</v>
      </c>
      <c r="Q83" s="16">
        <f t="shared" si="7"/>
        <v>3870.525041250001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12592</v>
      </c>
      <c r="G84" s="19">
        <v>0.5</v>
      </c>
      <c r="I84" s="20">
        <f t="shared" si="5"/>
        <v>6296</v>
      </c>
      <c r="K84" s="5">
        <f t="shared" si="6"/>
        <v>6296</v>
      </c>
      <c r="M84" s="14">
        <v>0.403375</v>
      </c>
      <c r="O84" s="5">
        <f t="shared" si="9"/>
        <v>2539.649</v>
      </c>
      <c r="Q84" s="16">
        <f t="shared" si="7"/>
        <v>3756.351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25102.760000000002</v>
      </c>
      <c r="G85" s="19">
        <v>0.5</v>
      </c>
      <c r="I85" s="20">
        <f t="shared" si="5"/>
        <v>12551.380000000001</v>
      </c>
      <c r="K85" s="5">
        <f t="shared" si="6"/>
        <v>12551.380000000001</v>
      </c>
      <c r="M85" s="14">
        <v>0.549625</v>
      </c>
      <c r="O85" s="5">
        <f t="shared" si="9"/>
        <v>6898.552232500001</v>
      </c>
      <c r="Q85" s="16">
        <f t="shared" si="7"/>
        <v>5652.8277675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52120.640000000014</v>
      </c>
      <c r="G86" s="19">
        <v>0.5</v>
      </c>
      <c r="I86" s="20">
        <f t="shared" si="5"/>
        <v>26060.320000000007</v>
      </c>
      <c r="K86" s="5">
        <f t="shared" si="6"/>
        <v>26060.320000000007</v>
      </c>
      <c r="M86" s="14">
        <v>0.292</v>
      </c>
      <c r="O86" s="5">
        <f t="shared" si="9"/>
        <v>7609.613440000002</v>
      </c>
      <c r="Q86" s="16">
        <f t="shared" si="7"/>
        <v>18450.706560000006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48400.5</v>
      </c>
      <c r="G87" s="19">
        <v>0.5</v>
      </c>
      <c r="I87" s="20">
        <f t="shared" si="5"/>
        <v>24200.25</v>
      </c>
      <c r="K87" s="5">
        <f t="shared" si="6"/>
        <v>24200.25</v>
      </c>
      <c r="M87" s="14">
        <v>0.430625</v>
      </c>
      <c r="O87" s="5">
        <f t="shared" si="9"/>
        <v>10421.23265625</v>
      </c>
      <c r="Q87" s="16">
        <f t="shared" si="7"/>
        <v>13779.01734375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6210.64</v>
      </c>
      <c r="G88" s="19">
        <v>0.5</v>
      </c>
      <c r="I88" s="20">
        <f t="shared" si="5"/>
        <v>3105.32</v>
      </c>
      <c r="K88" s="5">
        <f t="shared" si="6"/>
        <v>3105.32</v>
      </c>
      <c r="M88" s="14">
        <v>0.23675000000000002</v>
      </c>
      <c r="O88" s="5">
        <f t="shared" si="9"/>
        <v>735.18451</v>
      </c>
      <c r="Q88" s="16">
        <f t="shared" si="7"/>
        <v>2370.13549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12198.5</v>
      </c>
      <c r="G89" s="19">
        <v>0.5</v>
      </c>
      <c r="I89" s="20">
        <f t="shared" si="5"/>
        <v>6099.25</v>
      </c>
      <c r="K89" s="5">
        <f t="shared" si="6"/>
        <v>6099.25</v>
      </c>
      <c r="M89" s="14">
        <v>0.39425</v>
      </c>
      <c r="O89" s="5">
        <f t="shared" si="9"/>
        <v>2404.6293124999997</v>
      </c>
      <c r="Q89" s="16">
        <f t="shared" si="7"/>
        <v>3694.6206875000003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47007.06</v>
      </c>
      <c r="G90" s="19">
        <v>0.5</v>
      </c>
      <c r="I90" s="20">
        <f t="shared" si="5"/>
        <v>23503.53</v>
      </c>
      <c r="K90" s="5">
        <f t="shared" si="6"/>
        <v>23503.53</v>
      </c>
      <c r="M90" s="14">
        <v>0.43962500000000004</v>
      </c>
      <c r="O90" s="5">
        <f t="shared" si="9"/>
        <v>10332.73937625</v>
      </c>
      <c r="Q90" s="16">
        <f t="shared" si="7"/>
        <v>13170.79062375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12198.5</v>
      </c>
      <c r="G92" s="19">
        <v>0.5</v>
      </c>
      <c r="I92" s="20">
        <f t="shared" si="5"/>
        <v>6099.25</v>
      </c>
      <c r="K92" s="5">
        <f t="shared" si="6"/>
        <v>6099.25</v>
      </c>
      <c r="M92" s="14">
        <v>0.40375</v>
      </c>
      <c r="O92" s="5">
        <f t="shared" si="9"/>
        <v>2462.5721875</v>
      </c>
      <c r="Q92" s="16">
        <f t="shared" si="7"/>
        <v>3636.6778125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132252.44</v>
      </c>
      <c r="G93" s="19">
        <v>0.5</v>
      </c>
      <c r="I93" s="20">
        <f t="shared" si="5"/>
        <v>66126.22</v>
      </c>
      <c r="K93" s="5">
        <f t="shared" si="6"/>
        <v>66126.22</v>
      </c>
      <c r="M93" s="14">
        <v>0.5735</v>
      </c>
      <c r="O93" s="5">
        <f t="shared" si="9"/>
        <v>37923.38717</v>
      </c>
      <c r="Q93" s="16">
        <f t="shared" si="7"/>
        <v>28202.83283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32114.440000000002</v>
      </c>
      <c r="G94" s="19">
        <v>0.5</v>
      </c>
      <c r="I94" s="20">
        <f t="shared" si="5"/>
        <v>16057.220000000001</v>
      </c>
      <c r="K94" s="5">
        <f t="shared" si="6"/>
        <v>16057.220000000001</v>
      </c>
      <c r="M94" s="14">
        <v>0.554875</v>
      </c>
      <c r="O94" s="5">
        <f t="shared" si="9"/>
        <v>8909.7499475</v>
      </c>
      <c r="Q94" s="16">
        <f t="shared" si="7"/>
        <v>7147.470052500001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36595.5</v>
      </c>
      <c r="G95" s="19">
        <v>0.5</v>
      </c>
      <c r="I95" s="20">
        <f t="shared" si="5"/>
        <v>18297.75</v>
      </c>
      <c r="K95" s="5">
        <f t="shared" si="6"/>
        <v>18297.75</v>
      </c>
      <c r="M95" s="14">
        <v>0.49737499999999996</v>
      </c>
      <c r="O95" s="5">
        <f t="shared" si="9"/>
        <v>9100.84340625</v>
      </c>
      <c r="Q95" s="16">
        <f t="shared" si="7"/>
        <v>9196.90659375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5629.4</v>
      </c>
      <c r="G96" s="19">
        <v>0.5</v>
      </c>
      <c r="I96" s="20">
        <f t="shared" si="5"/>
        <v>2814.7</v>
      </c>
      <c r="K96" s="5">
        <f t="shared" si="6"/>
        <v>2814.7</v>
      </c>
      <c r="M96" s="14">
        <v>0.298375</v>
      </c>
      <c r="O96" s="5">
        <f t="shared" si="9"/>
        <v>839.8361124999999</v>
      </c>
      <c r="Q96" s="16">
        <f t="shared" si="7"/>
        <v>1974.8638875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2966.16</v>
      </c>
      <c r="G97" s="19">
        <v>0.5</v>
      </c>
      <c r="I97" s="20">
        <f t="shared" si="5"/>
        <v>1483.08</v>
      </c>
      <c r="K97" s="5">
        <f t="shared" si="6"/>
        <v>1483.08</v>
      </c>
      <c r="M97" s="14">
        <v>0.306875</v>
      </c>
      <c r="O97" s="5">
        <f t="shared" si="9"/>
        <v>455.120175</v>
      </c>
      <c r="Q97" s="16">
        <f t="shared" si="7"/>
        <v>1027.959825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21249</v>
      </c>
      <c r="G98" s="19">
        <v>0.5</v>
      </c>
      <c r="I98" s="20">
        <f t="shared" si="5"/>
        <v>10624.5</v>
      </c>
      <c r="K98" s="5">
        <f t="shared" si="6"/>
        <v>10624.5</v>
      </c>
      <c r="M98" s="14">
        <v>0.48162499999999997</v>
      </c>
      <c r="O98" s="5">
        <f t="shared" si="9"/>
        <v>5117.0248125</v>
      </c>
      <c r="Q98" s="16">
        <f t="shared" si="7"/>
        <v>5507.4751875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2556.26</v>
      </c>
      <c r="G99" s="19">
        <v>0.5</v>
      </c>
      <c r="I99" s="20">
        <f t="shared" si="5"/>
        <v>1278.13</v>
      </c>
      <c r="K99" s="5">
        <f t="shared" si="6"/>
        <v>1278.13</v>
      </c>
      <c r="M99" s="14">
        <v>0.345</v>
      </c>
      <c r="O99" s="5">
        <f t="shared" si="9"/>
        <v>440.95485</v>
      </c>
      <c r="Q99" s="16">
        <f t="shared" si="7"/>
        <v>837.17515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6141.24</v>
      </c>
      <c r="G100" s="19">
        <v>0.5</v>
      </c>
      <c r="I100" s="20">
        <f t="shared" si="5"/>
        <v>3070.62</v>
      </c>
      <c r="K100" s="5">
        <f t="shared" si="6"/>
        <v>3070.62</v>
      </c>
      <c r="M100" s="14">
        <v>0.378125</v>
      </c>
      <c r="O100" s="5">
        <f t="shared" si="9"/>
        <v>1161.0781875</v>
      </c>
      <c r="Q100" s="16">
        <f t="shared" si="7"/>
        <v>1909.5418124999999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50646.6</v>
      </c>
      <c r="G102" s="19">
        <v>0.5</v>
      </c>
      <c r="I102" s="20">
        <f t="shared" si="5"/>
        <v>25323.3</v>
      </c>
      <c r="K102" s="5">
        <f t="shared" si="6"/>
        <v>25323.3</v>
      </c>
      <c r="M102" s="14">
        <v>0.33849999999999997</v>
      </c>
      <c r="O102" s="5">
        <f t="shared" si="9"/>
        <v>8571.937049999999</v>
      </c>
      <c r="Q102" s="16">
        <f t="shared" si="7"/>
        <v>16751.362950000002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-4343.5999999999985</v>
      </c>
      <c r="G103" s="19">
        <v>0.5</v>
      </c>
      <c r="I103" s="20">
        <f t="shared" si="5"/>
        <v>-2171.7999999999993</v>
      </c>
      <c r="K103" s="5">
        <f t="shared" si="6"/>
        <v>-2171.7999999999993</v>
      </c>
      <c r="M103" s="14">
        <v>0.486</v>
      </c>
      <c r="O103" s="5">
        <f t="shared" si="9"/>
        <v>-1055.4947999999997</v>
      </c>
      <c r="Q103" s="16">
        <f t="shared" si="7"/>
        <v>-1116.3051999999996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98323.06000000001</v>
      </c>
      <c r="G104" s="19">
        <v>0.5</v>
      </c>
      <c r="I104" s="20">
        <f t="shared" si="5"/>
        <v>49161.530000000006</v>
      </c>
      <c r="K104" s="5">
        <f t="shared" si="6"/>
        <v>49161.530000000006</v>
      </c>
      <c r="M104" s="14">
        <v>0.663625</v>
      </c>
      <c r="O104" s="5">
        <f t="shared" si="9"/>
        <v>32624.820346250006</v>
      </c>
      <c r="Q104" s="16">
        <f t="shared" si="7"/>
        <v>16536.70965375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12198.5</v>
      </c>
      <c r="G105" s="19">
        <v>0.5</v>
      </c>
      <c r="I105" s="20">
        <f t="shared" si="5"/>
        <v>6099.25</v>
      </c>
      <c r="K105" s="5">
        <f t="shared" si="6"/>
        <v>6099.25</v>
      </c>
      <c r="M105" s="14">
        <v>0.31875</v>
      </c>
      <c r="O105" s="5">
        <f t="shared" si="9"/>
        <v>1944.1359375</v>
      </c>
      <c r="Q105" s="16">
        <f t="shared" si="7"/>
        <v>4155.1140625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32275.560000000005</v>
      </c>
      <c r="G106" s="19">
        <v>0.5</v>
      </c>
      <c r="I106" s="20">
        <f t="shared" si="5"/>
        <v>16137.780000000002</v>
      </c>
      <c r="K106" s="5">
        <f t="shared" si="6"/>
        <v>16137.780000000002</v>
      </c>
      <c r="M106" s="14">
        <v>0.31837499999999996</v>
      </c>
      <c r="O106" s="5">
        <f t="shared" si="9"/>
        <v>5137.8657075</v>
      </c>
      <c r="Q106" s="16">
        <f t="shared" si="7"/>
        <v>10999.914292500001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49235.4</v>
      </c>
      <c r="G107" s="19">
        <v>0.5</v>
      </c>
      <c r="I107" s="20">
        <f t="shared" si="5"/>
        <v>24617.7</v>
      </c>
      <c r="K107" s="5">
        <f t="shared" si="6"/>
        <v>24617.7</v>
      </c>
      <c r="M107" s="14">
        <v>0.29112499999999997</v>
      </c>
      <c r="O107" s="5">
        <f t="shared" si="9"/>
        <v>7166.827912499999</v>
      </c>
      <c r="Q107" s="16">
        <f t="shared" si="7"/>
        <v>17450.8720875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79013.58</v>
      </c>
      <c r="G108" s="19">
        <v>0.5</v>
      </c>
      <c r="I108" s="20">
        <f t="shared" si="5"/>
        <v>39506.79</v>
      </c>
      <c r="K108" s="5">
        <f t="shared" si="6"/>
        <v>39506.79</v>
      </c>
      <c r="M108" s="14">
        <v>0.3835</v>
      </c>
      <c r="O108" s="5">
        <f t="shared" si="9"/>
        <v>15150.853965</v>
      </c>
      <c r="Q108" s="16">
        <f t="shared" si="7"/>
        <v>24355.936035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32777.85</v>
      </c>
      <c r="G109" s="19">
        <v>0.5</v>
      </c>
      <c r="I109" s="20">
        <f t="shared" si="5"/>
        <v>16388.925</v>
      </c>
      <c r="K109" s="5">
        <f t="shared" si="6"/>
        <v>16388.925</v>
      </c>
      <c r="M109" s="14">
        <v>0.464375</v>
      </c>
      <c r="O109" s="5">
        <f t="shared" si="9"/>
        <v>7610.6070468749995</v>
      </c>
      <c r="Q109" s="16">
        <f t="shared" si="7"/>
        <v>8778.317953124999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28958.66</v>
      </c>
      <c r="G112" s="19">
        <v>0.5</v>
      </c>
      <c r="I112" s="20">
        <f t="shared" si="5"/>
        <v>14479.33</v>
      </c>
      <c r="K112" s="5">
        <f t="shared" si="6"/>
        <v>14479.33</v>
      </c>
      <c r="M112" s="14">
        <v>0.277875</v>
      </c>
      <c r="O112" s="5">
        <f t="shared" si="9"/>
        <v>4023.44382375</v>
      </c>
      <c r="Q112" s="16">
        <f t="shared" si="7"/>
        <v>10455.88617625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17028.78</v>
      </c>
      <c r="G114" s="19">
        <v>0.5</v>
      </c>
      <c r="I114" s="20">
        <f t="shared" si="5"/>
        <v>8514.39</v>
      </c>
      <c r="K114" s="5">
        <f t="shared" si="6"/>
        <v>8514.39</v>
      </c>
      <c r="M114" s="14">
        <v>0.43012500000000004</v>
      </c>
      <c r="O114" s="5">
        <f t="shared" si="9"/>
        <v>3662.25199875</v>
      </c>
      <c r="Q114" s="16">
        <f t="shared" si="7"/>
        <v>4852.138001249999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4532.82</v>
      </c>
      <c r="G115" s="19">
        <v>0.5</v>
      </c>
      <c r="I115" s="20">
        <f t="shared" si="5"/>
        <v>2266.41</v>
      </c>
      <c r="K115" s="5">
        <f t="shared" si="6"/>
        <v>2266.41</v>
      </c>
      <c r="M115" s="14">
        <v>0.39325</v>
      </c>
      <c r="O115" s="5">
        <f t="shared" si="9"/>
        <v>891.2657324999999</v>
      </c>
      <c r="Q115" s="16">
        <f t="shared" si="7"/>
        <v>1375.1442674999998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9065.64</v>
      </c>
      <c r="G116" s="19">
        <v>0.5</v>
      </c>
      <c r="I116" s="20">
        <f t="shared" si="5"/>
        <v>4532.82</v>
      </c>
      <c r="K116" s="5">
        <f t="shared" si="6"/>
        <v>4532.82</v>
      </c>
      <c r="M116" s="14">
        <v>0.402875</v>
      </c>
      <c r="O116" s="5">
        <f t="shared" si="9"/>
        <v>1826.1598574999998</v>
      </c>
      <c r="Q116" s="16">
        <f t="shared" si="7"/>
        <v>2706.6601425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56046.07999999999</v>
      </c>
      <c r="G117" s="19">
        <v>0.5</v>
      </c>
      <c r="I117" s="20">
        <f t="shared" si="5"/>
        <v>28023.039999999994</v>
      </c>
      <c r="K117" s="5">
        <f t="shared" si="6"/>
        <v>28023.039999999994</v>
      </c>
      <c r="M117" s="14">
        <v>0.47600000000000003</v>
      </c>
      <c r="O117" s="5">
        <f t="shared" si="9"/>
        <v>13338.967039999998</v>
      </c>
      <c r="Q117" s="16">
        <f t="shared" si="7"/>
        <v>14684.072959999996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4102.91</v>
      </c>
      <c r="G118" s="19">
        <v>0.5</v>
      </c>
      <c r="I118" s="20">
        <f t="shared" si="5"/>
        <v>2051.455</v>
      </c>
      <c r="K118" s="5">
        <f t="shared" si="6"/>
        <v>2051.455</v>
      </c>
      <c r="M118" s="14">
        <v>0.333375</v>
      </c>
      <c r="O118" s="5">
        <f t="shared" si="9"/>
        <v>683.9038106249999</v>
      </c>
      <c r="Q118" s="16">
        <f t="shared" si="7"/>
        <v>1367.551189375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44170.5</v>
      </c>
      <c r="G119" s="19">
        <v>0.5</v>
      </c>
      <c r="I119" s="20">
        <f t="shared" si="5"/>
        <v>22085.25</v>
      </c>
      <c r="K119" s="5">
        <f t="shared" si="6"/>
        <v>22085.25</v>
      </c>
      <c r="M119" s="14">
        <v>0.41275</v>
      </c>
      <c r="O119" s="5">
        <f t="shared" si="9"/>
        <v>9115.6869375</v>
      </c>
      <c r="Q119" s="16">
        <f t="shared" si="7"/>
        <v>12969.5630625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68288.53</v>
      </c>
      <c r="G120" s="19">
        <v>0.5</v>
      </c>
      <c r="I120" s="20">
        <f t="shared" si="5"/>
        <v>34144.265</v>
      </c>
      <c r="K120" s="5">
        <f t="shared" si="6"/>
        <v>34144.265</v>
      </c>
      <c r="M120" s="14">
        <v>0.342</v>
      </c>
      <c r="O120" s="5">
        <f t="shared" si="9"/>
        <v>11677.33863</v>
      </c>
      <c r="Q120" s="16">
        <f t="shared" si="7"/>
        <v>22466.92637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96660.23999999999</v>
      </c>
      <c r="G121" s="19">
        <v>0.5</v>
      </c>
      <c r="I121" s="20">
        <f t="shared" si="5"/>
        <v>48330.119999999995</v>
      </c>
      <c r="K121" s="5">
        <f t="shared" si="6"/>
        <v>48330.119999999995</v>
      </c>
      <c r="M121" s="14">
        <v>0.521</v>
      </c>
      <c r="O121" s="5">
        <f t="shared" si="9"/>
        <v>25179.99252</v>
      </c>
      <c r="Q121" s="16">
        <f t="shared" si="7"/>
        <v>23150.127479999996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43423.46</v>
      </c>
      <c r="G124" s="19">
        <v>0.5</v>
      </c>
      <c r="I124" s="20">
        <f t="shared" si="5"/>
        <v>21711.73</v>
      </c>
      <c r="K124" s="5">
        <f t="shared" si="6"/>
        <v>21711.73</v>
      </c>
      <c r="M124" s="14">
        <v>0.34662499999999996</v>
      </c>
      <c r="O124" s="5">
        <f t="shared" si="9"/>
        <v>7525.828411249999</v>
      </c>
      <c r="Q124" s="16">
        <f t="shared" si="7"/>
        <v>14185.90158875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152089.1</v>
      </c>
      <c r="G125" s="19">
        <v>0.5</v>
      </c>
      <c r="I125" s="20">
        <f t="shared" si="5"/>
        <v>76044.55</v>
      </c>
      <c r="K125" s="5">
        <f t="shared" si="6"/>
        <v>76044.55</v>
      </c>
      <c r="M125" s="14">
        <v>0.306875</v>
      </c>
      <c r="O125" s="5">
        <f t="shared" si="9"/>
        <v>23336.17128125</v>
      </c>
      <c r="Q125" s="16">
        <f t="shared" si="7"/>
        <v>52708.37871875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58584.76000000001</v>
      </c>
      <c r="G127" s="19">
        <v>0.5</v>
      </c>
      <c r="I127" s="20">
        <f t="shared" si="5"/>
        <v>29292.380000000005</v>
      </c>
      <c r="K127" s="5">
        <f t="shared" si="6"/>
        <v>29292.380000000005</v>
      </c>
      <c r="M127" s="14">
        <v>0.441875</v>
      </c>
      <c r="O127" s="5">
        <f t="shared" si="9"/>
        <v>12943.570412500003</v>
      </c>
      <c r="Q127" s="16">
        <f t="shared" si="7"/>
        <v>16348.809587500002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13116.8</v>
      </c>
      <c r="G128" s="19">
        <v>0.5</v>
      </c>
      <c r="I128" s="20">
        <f t="shared" si="5"/>
        <v>6558.4</v>
      </c>
      <c r="K128" s="5">
        <f t="shared" si="6"/>
        <v>6558.4</v>
      </c>
      <c r="M128" s="14">
        <v>0.348375</v>
      </c>
      <c r="O128" s="5">
        <f t="shared" si="9"/>
        <v>2284.7826</v>
      </c>
      <c r="Q128" s="16">
        <f t="shared" si="7"/>
        <v>4273.617399999999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26032.79</v>
      </c>
      <c r="G129" s="19">
        <v>0.5</v>
      </c>
      <c r="I129" s="20">
        <f t="shared" si="5"/>
        <v>13016.395</v>
      </c>
      <c r="K129" s="5">
        <f t="shared" si="6"/>
        <v>13016.395</v>
      </c>
      <c r="M129" s="14">
        <v>0.325625</v>
      </c>
      <c r="O129" s="5">
        <f t="shared" si="9"/>
        <v>4238.463621875</v>
      </c>
      <c r="Q129" s="16">
        <f t="shared" si="7"/>
        <v>8777.931378125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8492.800000000001</v>
      </c>
      <c r="G130" s="19">
        <v>0.5</v>
      </c>
      <c r="I130" s="20">
        <f t="shared" si="5"/>
        <v>4246.400000000001</v>
      </c>
      <c r="K130" s="5">
        <f t="shared" si="6"/>
        <v>4246.400000000001</v>
      </c>
      <c r="M130" s="14">
        <v>0.254375</v>
      </c>
      <c r="O130" s="5">
        <f t="shared" si="9"/>
        <v>1080.178</v>
      </c>
      <c r="Q130" s="16">
        <f t="shared" si="7"/>
        <v>3166.2220000000007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258546.26</v>
      </c>
      <c r="G131" s="19">
        <v>0.5</v>
      </c>
      <c r="I131" s="20">
        <f t="shared" si="5"/>
        <v>129273.13</v>
      </c>
      <c r="K131" s="5">
        <f t="shared" si="6"/>
        <v>129273.13</v>
      </c>
      <c r="M131" s="14">
        <v>0.461375</v>
      </c>
      <c r="O131" s="5">
        <f t="shared" si="9"/>
        <v>59643.39035375</v>
      </c>
      <c r="Q131" s="16">
        <f t="shared" si="7"/>
        <v>69629.73964625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172054.4800000001</v>
      </c>
      <c r="G132" s="19">
        <v>0.5</v>
      </c>
      <c r="I132" s="20">
        <f t="shared" si="5"/>
        <v>86027.24000000005</v>
      </c>
      <c r="K132" s="5">
        <f t="shared" si="6"/>
        <v>86027.24000000005</v>
      </c>
      <c r="M132" s="14">
        <v>0.38399999999999995</v>
      </c>
      <c r="O132" s="5">
        <f t="shared" si="9"/>
        <v>33034.46016000002</v>
      </c>
      <c r="Q132" s="16">
        <f t="shared" si="7"/>
        <v>52992.77984000003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13831</v>
      </c>
      <c r="G133" s="19">
        <v>0.5</v>
      </c>
      <c r="I133" s="20">
        <f t="shared" si="5"/>
        <v>6915.5</v>
      </c>
      <c r="K133" s="5">
        <f t="shared" si="6"/>
        <v>6915.5</v>
      </c>
      <c r="M133" s="14">
        <v>0.439125</v>
      </c>
      <c r="O133" s="5">
        <f t="shared" si="9"/>
        <v>3036.7689375</v>
      </c>
      <c r="Q133" s="16">
        <f t="shared" si="7"/>
        <v>3878.7310625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42213.92</v>
      </c>
      <c r="G134" s="19">
        <v>0.5</v>
      </c>
      <c r="I134" s="20">
        <f t="shared" si="5"/>
        <v>21106.96</v>
      </c>
      <c r="K134" s="5">
        <f t="shared" si="6"/>
        <v>21106.96</v>
      </c>
      <c r="M134" s="14">
        <v>0.337375</v>
      </c>
      <c r="O134" s="5">
        <f t="shared" si="9"/>
        <v>7120.96063</v>
      </c>
      <c r="Q134" s="16">
        <f t="shared" si="7"/>
        <v>13985.99937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50398.28</v>
      </c>
      <c r="G135" s="19">
        <v>0.5</v>
      </c>
      <c r="I135" s="20">
        <f t="shared" si="5"/>
        <v>25199.14</v>
      </c>
      <c r="K135" s="5">
        <f t="shared" si="6"/>
        <v>25199.14</v>
      </c>
      <c r="M135" s="14">
        <v>0.304</v>
      </c>
      <c r="O135" s="5">
        <f t="shared" si="9"/>
        <v>7660.53856</v>
      </c>
      <c r="Q135" s="16">
        <f t="shared" si="7"/>
        <v>17538.60144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437782.4099999999</v>
      </c>
      <c r="G136" s="19">
        <v>0.5</v>
      </c>
      <c r="I136" s="20">
        <f t="shared" si="5"/>
        <v>218891.20499999996</v>
      </c>
      <c r="K136" s="5">
        <f t="shared" si="6"/>
        <v>218891.20499999996</v>
      </c>
      <c r="M136" s="14">
        <v>0.446125</v>
      </c>
      <c r="O136" s="5">
        <f>K136*M136</f>
        <v>97652.83883062498</v>
      </c>
      <c r="Q136" s="16">
        <f>K136-O136</f>
        <v>121238.36616937497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0.5</v>
      </c>
      <c r="I137" s="20">
        <f t="shared" si="5"/>
        <v>0</v>
      </c>
      <c r="K137" s="5">
        <f t="shared" si="6"/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19024.5</v>
      </c>
      <c r="G138" s="19">
        <v>0.5</v>
      </c>
      <c r="I138" s="20">
        <f>E138*G138</f>
        <v>9512.25</v>
      </c>
      <c r="K138" s="5">
        <f>E138-I138</f>
        <v>9512.25</v>
      </c>
      <c r="M138" s="14">
        <v>0.569125</v>
      </c>
      <c r="O138" s="5">
        <f>K138*M138</f>
        <v>5413.65928125</v>
      </c>
      <c r="Q138" s="16">
        <f>K138-O138</f>
        <v>4098.59071875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3399.46</v>
      </c>
      <c r="G139" s="19">
        <v>0.5</v>
      </c>
      <c r="I139" s="20">
        <f>E139*G139</f>
        <v>1699.73</v>
      </c>
      <c r="K139" s="5">
        <f>E139-I139</f>
        <v>1699.73</v>
      </c>
      <c r="M139" s="14">
        <v>0.573375</v>
      </c>
      <c r="O139" s="5">
        <f>K139*M139</f>
        <v>974.58268875</v>
      </c>
      <c r="Q139" s="16">
        <f>K139-O139</f>
        <v>725.14731125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4717076.460000001</v>
      </c>
      <c r="G143" s="6"/>
      <c r="I143" s="18">
        <f>SUM(I9:I142)</f>
        <v>2358538.2300000004</v>
      </c>
      <c r="K143" s="5">
        <f>SUM(K9:K142)</f>
        <v>2358538.2300000004</v>
      </c>
      <c r="O143" s="5">
        <f>SUM(O9:O142)</f>
        <v>1056842.8850993752</v>
      </c>
      <c r="Q143" s="16">
        <f>K143-O143</f>
        <v>1301695.3449006253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1">
      <selection activeCell="G147" sqref="G147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45806.560000000005</v>
      </c>
      <c r="G10" s="19">
        <v>0.5</v>
      </c>
      <c r="I10" s="20">
        <f aca="true" t="shared" si="0" ref="I10:I73">E10*G10</f>
        <v>22903.280000000002</v>
      </c>
      <c r="K10" s="5">
        <f aca="true" t="shared" si="1" ref="K10:K73">E10-I10</f>
        <v>22903.280000000002</v>
      </c>
      <c r="M10" s="14">
        <v>0.55925</v>
      </c>
      <c r="O10" s="5">
        <f>K10*M10</f>
        <v>12808.659340000002</v>
      </c>
      <c r="Q10" s="16">
        <f aca="true" t="shared" si="2" ref="Q10:Q73">K10-O10</f>
        <v>10094.62066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1574</v>
      </c>
      <c r="G11" s="19">
        <v>0.5</v>
      </c>
      <c r="I11" s="20">
        <f t="shared" si="0"/>
        <v>787</v>
      </c>
      <c r="K11" s="5">
        <f t="shared" si="1"/>
        <v>787</v>
      </c>
      <c r="M11" s="14">
        <v>0.2405</v>
      </c>
      <c r="O11" s="5">
        <f aca="true" t="shared" si="4" ref="O11:O74">K11*M11</f>
        <v>189.27349999999998</v>
      </c>
      <c r="Q11" s="16">
        <f t="shared" si="2"/>
        <v>597.7265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44661.28</v>
      </c>
      <c r="G12" s="19">
        <v>0.5</v>
      </c>
      <c r="I12" s="20">
        <f t="shared" si="0"/>
        <v>22330.64</v>
      </c>
      <c r="K12" s="5">
        <f t="shared" si="1"/>
        <v>22330.64</v>
      </c>
      <c r="M12" s="14">
        <v>0.4085</v>
      </c>
      <c r="O12" s="5">
        <f t="shared" si="4"/>
        <v>9122.066439999999</v>
      </c>
      <c r="Q12" s="16">
        <f t="shared" si="2"/>
        <v>13208.57356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47609.18</v>
      </c>
      <c r="G13" s="19">
        <v>0.5</v>
      </c>
      <c r="I13" s="20">
        <f t="shared" si="0"/>
        <v>23804.59</v>
      </c>
      <c r="K13" s="5">
        <f t="shared" si="1"/>
        <v>23804.59</v>
      </c>
      <c r="M13" s="14">
        <v>0.34025</v>
      </c>
      <c r="O13" s="5">
        <f t="shared" si="4"/>
        <v>8099.5117475</v>
      </c>
      <c r="Q13" s="16">
        <f t="shared" si="2"/>
        <v>15705.0782525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108510.03</v>
      </c>
      <c r="G15" s="19">
        <v>0.5</v>
      </c>
      <c r="I15" s="20">
        <f t="shared" si="0"/>
        <v>54255.015</v>
      </c>
      <c r="K15" s="5">
        <f t="shared" si="1"/>
        <v>54255.015</v>
      </c>
      <c r="M15" s="14">
        <v>0.57525</v>
      </c>
      <c r="O15" s="5">
        <f t="shared" si="4"/>
        <v>31210.197378750003</v>
      </c>
      <c r="Q15" s="16">
        <f t="shared" si="2"/>
        <v>23044.817621249997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63250.110000000015</v>
      </c>
      <c r="G16" s="19">
        <v>0.5</v>
      </c>
      <c r="I16" s="20">
        <f t="shared" si="0"/>
        <v>31625.055000000008</v>
      </c>
      <c r="K16" s="5">
        <f t="shared" si="1"/>
        <v>31625.055000000008</v>
      </c>
      <c r="M16" s="14">
        <v>0.41275</v>
      </c>
      <c r="O16" s="5">
        <f t="shared" si="4"/>
        <v>13053.241451250004</v>
      </c>
      <c r="Q16" s="16">
        <f t="shared" si="2"/>
        <v>18571.813548750004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2851.16</v>
      </c>
      <c r="G17" s="19">
        <v>0.5</v>
      </c>
      <c r="I17" s="20">
        <f t="shared" si="0"/>
        <v>1425.58</v>
      </c>
      <c r="K17" s="5">
        <f t="shared" si="1"/>
        <v>1425.58</v>
      </c>
      <c r="M17" s="14">
        <v>0.5347500000000001</v>
      </c>
      <c r="O17" s="5">
        <f t="shared" si="4"/>
        <v>762.3289050000001</v>
      </c>
      <c r="Q17" s="16">
        <f t="shared" si="2"/>
        <v>663.2510949999999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73640.95</v>
      </c>
      <c r="G18" s="19">
        <v>0.5</v>
      </c>
      <c r="I18" s="20">
        <f t="shared" si="0"/>
        <v>36820.475</v>
      </c>
      <c r="K18" s="5">
        <f t="shared" si="1"/>
        <v>36820.475</v>
      </c>
      <c r="M18" s="14">
        <v>0.42</v>
      </c>
      <c r="O18" s="5">
        <f t="shared" si="4"/>
        <v>15464.599499999998</v>
      </c>
      <c r="Q18" s="16">
        <f t="shared" si="2"/>
        <v>21355.875500000002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15752.94</v>
      </c>
      <c r="G20" s="19">
        <v>0.5</v>
      </c>
      <c r="I20" s="20">
        <f t="shared" si="0"/>
        <v>7876.47</v>
      </c>
      <c r="K20" s="5">
        <f t="shared" si="1"/>
        <v>7876.47</v>
      </c>
      <c r="M20" s="14">
        <v>0.45025000000000004</v>
      </c>
      <c r="O20" s="5">
        <f t="shared" si="4"/>
        <v>3546.3806175000004</v>
      </c>
      <c r="Q20" s="16">
        <f t="shared" si="2"/>
        <v>4330.0893825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4386.6</v>
      </c>
      <c r="G21" s="19">
        <v>0.5</v>
      </c>
      <c r="I21" s="20">
        <f t="shared" si="0"/>
        <v>2193.3</v>
      </c>
      <c r="K21" s="5">
        <f t="shared" si="1"/>
        <v>2193.3</v>
      </c>
      <c r="M21" s="14">
        <v>0.304875</v>
      </c>
      <c r="O21" s="5">
        <f t="shared" si="4"/>
        <v>668.6823375</v>
      </c>
      <c r="Q21" s="16">
        <f t="shared" si="2"/>
        <v>1524.6176625000003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29114.97</v>
      </c>
      <c r="G22" s="19">
        <v>0.5</v>
      </c>
      <c r="I22" s="20">
        <f t="shared" si="0"/>
        <v>14557.485</v>
      </c>
      <c r="K22" s="5">
        <f t="shared" si="1"/>
        <v>14557.485</v>
      </c>
      <c r="M22" s="14">
        <v>0.39449999999999996</v>
      </c>
      <c r="O22" s="5">
        <f t="shared" si="4"/>
        <v>5742.9278325</v>
      </c>
      <c r="Q22" s="16">
        <f t="shared" si="2"/>
        <v>8814.557167500001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27313.789999999983</v>
      </c>
      <c r="G23" s="19">
        <v>0.5</v>
      </c>
      <c r="I23" s="20">
        <f t="shared" si="0"/>
        <v>13656.894999999991</v>
      </c>
      <c r="K23" s="5">
        <f t="shared" si="1"/>
        <v>13656.894999999991</v>
      </c>
      <c r="M23" s="14">
        <v>0.252875</v>
      </c>
      <c r="O23" s="5">
        <f t="shared" si="4"/>
        <v>3453.487323124998</v>
      </c>
      <c r="Q23" s="16">
        <f t="shared" si="2"/>
        <v>10203.407676874993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70652.88999999998</v>
      </c>
      <c r="G24" s="19">
        <v>0.5</v>
      </c>
      <c r="I24" s="20">
        <f t="shared" si="0"/>
        <v>35326.44499999999</v>
      </c>
      <c r="K24" s="5">
        <f t="shared" si="1"/>
        <v>35326.44499999999</v>
      </c>
      <c r="M24" s="14">
        <v>0.38837499999999997</v>
      </c>
      <c r="O24" s="5">
        <f t="shared" si="4"/>
        <v>13719.908076874995</v>
      </c>
      <c r="Q24" s="16">
        <f t="shared" si="2"/>
        <v>21606.536923124997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71617</v>
      </c>
      <c r="G25" s="19">
        <v>0.5</v>
      </c>
      <c r="I25" s="20">
        <f t="shared" si="0"/>
        <v>35808.5</v>
      </c>
      <c r="K25" s="5">
        <f t="shared" si="1"/>
        <v>35808.5</v>
      </c>
      <c r="M25" s="14">
        <v>0.4135</v>
      </c>
      <c r="O25" s="5">
        <f t="shared" si="4"/>
        <v>14806.81475</v>
      </c>
      <c r="Q25" s="16">
        <f t="shared" si="2"/>
        <v>21001.685250000002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12211.150000000001</v>
      </c>
      <c r="G26" s="19">
        <v>0.5</v>
      </c>
      <c r="I26" s="20">
        <f t="shared" si="0"/>
        <v>6105.575000000001</v>
      </c>
      <c r="K26" s="5">
        <f t="shared" si="1"/>
        <v>6105.575000000001</v>
      </c>
      <c r="M26" s="14">
        <v>0.36375</v>
      </c>
      <c r="O26" s="5">
        <f t="shared" si="4"/>
        <v>2220.9029062500003</v>
      </c>
      <c r="Q26" s="16">
        <f t="shared" si="2"/>
        <v>3884.6720937500004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11805</v>
      </c>
      <c r="G27" s="19">
        <v>0.5</v>
      </c>
      <c r="I27" s="20">
        <f t="shared" si="0"/>
        <v>5902.5</v>
      </c>
      <c r="K27" s="5">
        <f t="shared" si="1"/>
        <v>5902.5</v>
      </c>
      <c r="M27" s="14">
        <v>0.391375</v>
      </c>
      <c r="O27" s="5">
        <f t="shared" si="4"/>
        <v>2310.0909374999997</v>
      </c>
      <c r="Q27" s="16">
        <f t="shared" si="2"/>
        <v>3592.4090625000003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21282.29</v>
      </c>
      <c r="G28" s="19">
        <v>0.5</v>
      </c>
      <c r="I28" s="20">
        <f t="shared" si="0"/>
        <v>10641.145</v>
      </c>
      <c r="K28" s="5">
        <f t="shared" si="1"/>
        <v>10641.145</v>
      </c>
      <c r="M28" s="14">
        <v>0.2755</v>
      </c>
      <c r="O28" s="5">
        <f t="shared" si="4"/>
        <v>2931.6354475000003</v>
      </c>
      <c r="Q28" s="16">
        <f t="shared" si="2"/>
        <v>7709.5095525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79488.04999999999</v>
      </c>
      <c r="G29" s="19">
        <v>0.5</v>
      </c>
      <c r="I29" s="20">
        <f t="shared" si="0"/>
        <v>39744.024999999994</v>
      </c>
      <c r="K29" s="5">
        <f t="shared" si="1"/>
        <v>39744.024999999994</v>
      </c>
      <c r="M29" s="14">
        <v>0.48162499999999997</v>
      </c>
      <c r="O29" s="5">
        <f t="shared" si="4"/>
        <v>19141.716040624997</v>
      </c>
      <c r="Q29" s="16">
        <f t="shared" si="2"/>
        <v>20602.308959374997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8773.2</v>
      </c>
      <c r="G30" s="19">
        <v>0.5</v>
      </c>
      <c r="I30" s="20">
        <f t="shared" si="0"/>
        <v>4386.6</v>
      </c>
      <c r="K30" s="5">
        <f t="shared" si="1"/>
        <v>4386.6</v>
      </c>
      <c r="M30" s="14">
        <v>0.5996250000000001</v>
      </c>
      <c r="O30" s="5">
        <f t="shared" si="4"/>
        <v>2630.3150250000003</v>
      </c>
      <c r="Q30" s="16">
        <f t="shared" si="2"/>
        <v>1756.284975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65104.380000000005</v>
      </c>
      <c r="G32" s="19">
        <v>0.5</v>
      </c>
      <c r="I32" s="20">
        <f t="shared" si="0"/>
        <v>32552.190000000002</v>
      </c>
      <c r="K32" s="5">
        <f t="shared" si="1"/>
        <v>32552.190000000002</v>
      </c>
      <c r="M32" s="14">
        <v>0.470875</v>
      </c>
      <c r="O32" s="5">
        <f t="shared" si="4"/>
        <v>15328.01246625</v>
      </c>
      <c r="Q32" s="16">
        <f t="shared" si="2"/>
        <v>17224.17753375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17836.5</v>
      </c>
      <c r="G33" s="19">
        <v>0.5</v>
      </c>
      <c r="I33" s="20">
        <f t="shared" si="0"/>
        <v>8918.25</v>
      </c>
      <c r="K33" s="5">
        <f t="shared" si="1"/>
        <v>8918.25</v>
      </c>
      <c r="M33" s="14">
        <v>0.38</v>
      </c>
      <c r="O33" s="5">
        <f t="shared" si="4"/>
        <v>3388.935</v>
      </c>
      <c r="Q33" s="16">
        <f t="shared" si="2"/>
        <v>5529.3150000000005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107677.72</v>
      </c>
      <c r="G34" s="19">
        <v>0.5</v>
      </c>
      <c r="I34" s="20">
        <f t="shared" si="0"/>
        <v>53838.86</v>
      </c>
      <c r="K34" s="5">
        <f t="shared" si="1"/>
        <v>53838.86</v>
      </c>
      <c r="M34" s="14">
        <v>0.38025000000000003</v>
      </c>
      <c r="O34" s="5">
        <f t="shared" si="4"/>
        <v>20472.226515000002</v>
      </c>
      <c r="Q34" s="16">
        <f t="shared" si="2"/>
        <v>33366.633485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11805</v>
      </c>
      <c r="G35" s="19">
        <v>0.5</v>
      </c>
      <c r="I35" s="20">
        <f t="shared" si="0"/>
        <v>5902.5</v>
      </c>
      <c r="K35" s="5">
        <f t="shared" si="1"/>
        <v>5902.5</v>
      </c>
      <c r="M35" s="14">
        <v>0.41974999999999996</v>
      </c>
      <c r="O35" s="5">
        <f t="shared" si="4"/>
        <v>2477.5743749999997</v>
      </c>
      <c r="Q35" s="16">
        <f t="shared" si="2"/>
        <v>3424.9256250000003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35415</v>
      </c>
      <c r="G36" s="19">
        <v>0.5</v>
      </c>
      <c r="I36" s="20">
        <f t="shared" si="0"/>
        <v>17707.5</v>
      </c>
      <c r="K36" s="5">
        <f t="shared" si="1"/>
        <v>17707.5</v>
      </c>
      <c r="M36" s="14">
        <v>0.48162499999999997</v>
      </c>
      <c r="O36" s="5">
        <f t="shared" si="4"/>
        <v>8528.3746875</v>
      </c>
      <c r="Q36" s="16">
        <f t="shared" si="2"/>
        <v>9179.1253125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356604.79</v>
      </c>
      <c r="G37" s="19">
        <v>0.5</v>
      </c>
      <c r="I37" s="20">
        <f t="shared" si="0"/>
        <v>178302.395</v>
      </c>
      <c r="K37" s="5">
        <f t="shared" si="1"/>
        <v>178302.395</v>
      </c>
      <c r="M37" s="14">
        <v>0.576375</v>
      </c>
      <c r="O37" s="5">
        <f t="shared" si="4"/>
        <v>102769.042918125</v>
      </c>
      <c r="Q37" s="16">
        <f t="shared" si="2"/>
        <v>75533.352081875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46234.21000000001</v>
      </c>
      <c r="G38" s="19">
        <v>0.5</v>
      </c>
      <c r="I38" s="20">
        <f t="shared" si="0"/>
        <v>23117.105000000003</v>
      </c>
      <c r="K38" s="5">
        <f t="shared" si="1"/>
        <v>23117.105000000003</v>
      </c>
      <c r="M38" s="14">
        <v>0.573</v>
      </c>
      <c r="O38" s="5">
        <f t="shared" si="4"/>
        <v>13246.101165</v>
      </c>
      <c r="Q38" s="16">
        <f t="shared" si="2"/>
        <v>9871.003835000003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25668.89</v>
      </c>
      <c r="G40" s="19">
        <v>0.5</v>
      </c>
      <c r="I40" s="20">
        <f t="shared" si="0"/>
        <v>12834.445</v>
      </c>
      <c r="K40" s="5">
        <f t="shared" si="1"/>
        <v>12834.445</v>
      </c>
      <c r="M40" s="14">
        <v>0.476375</v>
      </c>
      <c r="O40" s="5">
        <f t="shared" si="4"/>
        <v>6114.008736875</v>
      </c>
      <c r="Q40" s="16">
        <f t="shared" si="2"/>
        <v>6720.436263125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74767.16</v>
      </c>
      <c r="G41" s="19">
        <v>0.5</v>
      </c>
      <c r="I41" s="20">
        <f t="shared" si="0"/>
        <v>37383.58</v>
      </c>
      <c r="K41" s="5">
        <f t="shared" si="1"/>
        <v>37383.58</v>
      </c>
      <c r="M41" s="14">
        <v>0.35375</v>
      </c>
      <c r="O41" s="5">
        <f t="shared" si="4"/>
        <v>13224.441425</v>
      </c>
      <c r="Q41" s="16">
        <f t="shared" si="2"/>
        <v>24159.138575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74587.1</v>
      </c>
      <c r="G42" s="19">
        <v>0.5</v>
      </c>
      <c r="I42" s="20">
        <f t="shared" si="0"/>
        <v>37293.55</v>
      </c>
      <c r="K42" s="5">
        <f t="shared" si="1"/>
        <v>37293.55</v>
      </c>
      <c r="M42" s="14">
        <v>0.5435</v>
      </c>
      <c r="O42" s="5">
        <f t="shared" si="4"/>
        <v>20269.044425</v>
      </c>
      <c r="Q42" s="16">
        <f t="shared" si="2"/>
        <v>17024.505575000003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1574</v>
      </c>
      <c r="G44" s="19">
        <v>0.5</v>
      </c>
      <c r="I44" s="20">
        <f t="shared" si="0"/>
        <v>787</v>
      </c>
      <c r="K44" s="5">
        <f t="shared" si="1"/>
        <v>787</v>
      </c>
      <c r="M44" s="14">
        <v>0.46087500000000003</v>
      </c>
      <c r="O44" s="5">
        <f t="shared" si="4"/>
        <v>362.70862500000004</v>
      </c>
      <c r="Q44" s="16">
        <f t="shared" si="2"/>
        <v>424.29137499999996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12592</v>
      </c>
      <c r="G45" s="19">
        <v>0.5</v>
      </c>
      <c r="I45" s="20">
        <f t="shared" si="0"/>
        <v>6296</v>
      </c>
      <c r="K45" s="5">
        <f t="shared" si="1"/>
        <v>6296</v>
      </c>
      <c r="M45" s="14">
        <v>0.6088749999999999</v>
      </c>
      <c r="O45" s="5">
        <f t="shared" si="4"/>
        <v>3833.477</v>
      </c>
      <c r="Q45" s="16">
        <f t="shared" si="2"/>
        <v>2462.523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33841</v>
      </c>
      <c r="G46" s="19">
        <v>0.5</v>
      </c>
      <c r="I46" s="20">
        <f t="shared" si="0"/>
        <v>16920.5</v>
      </c>
      <c r="K46" s="5">
        <f t="shared" si="1"/>
        <v>16920.5</v>
      </c>
      <c r="M46" s="14">
        <v>0.263625</v>
      </c>
      <c r="O46" s="5">
        <f t="shared" si="4"/>
        <v>4460.6668125</v>
      </c>
      <c r="Q46" s="16">
        <f t="shared" si="2"/>
        <v>12459.8331875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9419.1</v>
      </c>
      <c r="G48" s="19">
        <v>0.5</v>
      </c>
      <c r="I48" s="20">
        <f t="shared" si="0"/>
        <v>4709.55</v>
      </c>
      <c r="K48" s="5">
        <f t="shared" si="1"/>
        <v>4709.55</v>
      </c>
      <c r="M48" s="14">
        <v>0.28325</v>
      </c>
      <c r="O48" s="5">
        <f t="shared" si="4"/>
        <v>1333.9800375</v>
      </c>
      <c r="Q48" s="16">
        <f t="shared" si="2"/>
        <v>3375.5699625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89144.04</v>
      </c>
      <c r="G49" s="19">
        <v>0.5</v>
      </c>
      <c r="I49" s="20">
        <f t="shared" si="0"/>
        <v>44572.02</v>
      </c>
      <c r="K49" s="5">
        <f t="shared" si="1"/>
        <v>44572.02</v>
      </c>
      <c r="M49" s="14">
        <v>0.291875</v>
      </c>
      <c r="O49" s="5">
        <f t="shared" si="4"/>
        <v>13009.458337499998</v>
      </c>
      <c r="Q49" s="16">
        <f t="shared" si="2"/>
        <v>31562.561662499997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43713.00000000001</v>
      </c>
      <c r="G50" s="19">
        <v>0.5</v>
      </c>
      <c r="I50" s="20">
        <f t="shared" si="0"/>
        <v>21856.500000000004</v>
      </c>
      <c r="K50" s="5">
        <f t="shared" si="1"/>
        <v>21856.500000000004</v>
      </c>
      <c r="M50" s="14">
        <v>0.5555</v>
      </c>
      <c r="O50" s="5">
        <f t="shared" si="4"/>
        <v>12141.285750000003</v>
      </c>
      <c r="Q50" s="16">
        <f t="shared" si="2"/>
        <v>9715.21425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117305.61000000002</v>
      </c>
      <c r="G51" s="19">
        <v>0.5</v>
      </c>
      <c r="I51" s="20">
        <f t="shared" si="0"/>
        <v>58652.80500000001</v>
      </c>
      <c r="K51" s="5">
        <f t="shared" si="1"/>
        <v>58652.80500000001</v>
      </c>
      <c r="M51" s="14">
        <v>0.469375</v>
      </c>
      <c r="O51" s="5">
        <f t="shared" si="4"/>
        <v>27530.160346875004</v>
      </c>
      <c r="Q51" s="16">
        <f t="shared" si="2"/>
        <v>31122.644653125004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9929</v>
      </c>
      <c r="G52" s="19">
        <v>0.5</v>
      </c>
      <c r="I52" s="20">
        <f t="shared" si="0"/>
        <v>4964.5</v>
      </c>
      <c r="K52" s="5">
        <f t="shared" si="1"/>
        <v>4964.5</v>
      </c>
      <c r="M52" s="14">
        <v>0.34825</v>
      </c>
      <c r="O52" s="5">
        <f t="shared" si="4"/>
        <v>1728.887125</v>
      </c>
      <c r="Q52" s="16">
        <f t="shared" si="2"/>
        <v>3235.612875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787</v>
      </c>
      <c r="G56" s="19">
        <v>0.5</v>
      </c>
      <c r="I56" s="20">
        <f t="shared" si="0"/>
        <v>393.5</v>
      </c>
      <c r="K56" s="5">
        <f t="shared" si="1"/>
        <v>393.5</v>
      </c>
      <c r="M56" s="14">
        <v>0.393</v>
      </c>
      <c r="O56" s="5">
        <f t="shared" si="4"/>
        <v>154.6455</v>
      </c>
      <c r="Q56" s="16">
        <f t="shared" si="2"/>
        <v>238.8545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39473.8</v>
      </c>
      <c r="G57" s="19">
        <v>0.5</v>
      </c>
      <c r="I57" s="20">
        <f t="shared" si="0"/>
        <v>19736.9</v>
      </c>
      <c r="K57" s="5">
        <f t="shared" si="1"/>
        <v>19736.9</v>
      </c>
      <c r="M57" s="14">
        <v>0.45337500000000003</v>
      </c>
      <c r="O57" s="5">
        <f t="shared" si="4"/>
        <v>8948.2170375</v>
      </c>
      <c r="Q57" s="16">
        <f t="shared" si="2"/>
        <v>10788.682962500001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35808.5</v>
      </c>
      <c r="G58" s="19">
        <v>0.5</v>
      </c>
      <c r="I58" s="20">
        <f t="shared" si="0"/>
        <v>17904.25</v>
      </c>
      <c r="K58" s="5">
        <f t="shared" si="1"/>
        <v>17904.25</v>
      </c>
      <c r="M58" s="14">
        <v>0.48162499999999997</v>
      </c>
      <c r="O58" s="5">
        <f t="shared" si="4"/>
        <v>8623.13440625</v>
      </c>
      <c r="Q58" s="16">
        <f t="shared" si="2"/>
        <v>9281.11559375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54277.1</v>
      </c>
      <c r="G59" s="19">
        <v>0.5</v>
      </c>
      <c r="I59" s="20">
        <f t="shared" si="0"/>
        <v>27138.55</v>
      </c>
      <c r="K59" s="5">
        <f t="shared" si="1"/>
        <v>27138.55</v>
      </c>
      <c r="M59" s="14">
        <v>0.548875</v>
      </c>
      <c r="O59" s="5">
        <f t="shared" si="4"/>
        <v>14895.67163125</v>
      </c>
      <c r="Q59" s="16">
        <f t="shared" si="2"/>
        <v>12242.87836875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68095.20000000001</v>
      </c>
      <c r="G61" s="19">
        <v>0.5</v>
      </c>
      <c r="I61" s="20">
        <f t="shared" si="0"/>
        <v>34047.600000000006</v>
      </c>
      <c r="K61" s="5">
        <f t="shared" si="1"/>
        <v>34047.600000000006</v>
      </c>
      <c r="M61" s="17">
        <v>0.5955</v>
      </c>
      <c r="O61" s="5">
        <f t="shared" si="4"/>
        <v>20275.345800000003</v>
      </c>
      <c r="Q61" s="16">
        <f t="shared" si="2"/>
        <v>13772.254200000003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96266.36000000002</v>
      </c>
      <c r="G62" s="19">
        <v>0.5</v>
      </c>
      <c r="I62" s="20">
        <f t="shared" si="0"/>
        <v>48133.18000000001</v>
      </c>
      <c r="K62" s="5">
        <f t="shared" si="1"/>
        <v>48133.18000000001</v>
      </c>
      <c r="M62" s="14">
        <v>0.550125</v>
      </c>
      <c r="O62" s="5">
        <f t="shared" si="4"/>
        <v>26479.265647500004</v>
      </c>
      <c r="Q62" s="16">
        <f t="shared" si="2"/>
        <v>21653.914352500004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36399</v>
      </c>
      <c r="G63" s="19">
        <v>0.5</v>
      </c>
      <c r="I63" s="20">
        <f t="shared" si="0"/>
        <v>18199.5</v>
      </c>
      <c r="K63" s="5">
        <f t="shared" si="1"/>
        <v>18199.5</v>
      </c>
      <c r="M63" s="14">
        <v>0.21225</v>
      </c>
      <c r="O63" s="5">
        <f t="shared" si="4"/>
        <v>3862.843875</v>
      </c>
      <c r="Q63" s="16">
        <f t="shared" si="2"/>
        <v>14336.656125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8261.28</v>
      </c>
      <c r="G64" s="19">
        <v>0.5</v>
      </c>
      <c r="I64" s="20">
        <f t="shared" si="0"/>
        <v>4130.64</v>
      </c>
      <c r="K64" s="5">
        <f t="shared" si="1"/>
        <v>4130.64</v>
      </c>
      <c r="M64" s="14">
        <v>0.419375</v>
      </c>
      <c r="O64" s="5">
        <f t="shared" si="4"/>
        <v>1732.28715</v>
      </c>
      <c r="Q64" s="16">
        <f t="shared" si="2"/>
        <v>2398.35285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24813.339999999997</v>
      </c>
      <c r="G65" s="19">
        <v>0.5</v>
      </c>
      <c r="I65" s="20">
        <f t="shared" si="0"/>
        <v>12406.669999999998</v>
      </c>
      <c r="K65" s="5">
        <f t="shared" si="1"/>
        <v>12406.669999999998</v>
      </c>
      <c r="M65" s="14">
        <v>0.533875</v>
      </c>
      <c r="O65" s="5">
        <f t="shared" si="4"/>
        <v>6623.610946249999</v>
      </c>
      <c r="Q65" s="16">
        <f t="shared" si="2"/>
        <v>5783.059053749999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77468.79000000001</v>
      </c>
      <c r="G66" s="19">
        <v>0.5</v>
      </c>
      <c r="I66" s="20">
        <f t="shared" si="0"/>
        <v>38734.395000000004</v>
      </c>
      <c r="K66" s="5">
        <f t="shared" si="1"/>
        <v>38734.395000000004</v>
      </c>
      <c r="M66" s="14">
        <v>0.28575</v>
      </c>
      <c r="O66" s="5">
        <f t="shared" si="4"/>
        <v>11068.353371250001</v>
      </c>
      <c r="Q66" s="16">
        <f t="shared" si="2"/>
        <v>27666.041628750005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11805</v>
      </c>
      <c r="G68" s="19">
        <v>0.5</v>
      </c>
      <c r="I68" s="20">
        <f t="shared" si="0"/>
        <v>5902.5</v>
      </c>
      <c r="K68" s="5">
        <f t="shared" si="1"/>
        <v>5902.5</v>
      </c>
      <c r="M68" s="14">
        <v>0.35424999999999995</v>
      </c>
      <c r="O68" s="5">
        <f t="shared" si="4"/>
        <v>2090.9606249999997</v>
      </c>
      <c r="Q68" s="16">
        <f t="shared" si="2"/>
        <v>3811.5393750000003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35448.29</v>
      </c>
      <c r="G69" s="19">
        <v>0.5</v>
      </c>
      <c r="I69" s="20">
        <f t="shared" si="0"/>
        <v>17724.145</v>
      </c>
      <c r="K69" s="5">
        <f t="shared" si="1"/>
        <v>17724.145</v>
      </c>
      <c r="M69" s="14">
        <v>0.39149999999999996</v>
      </c>
      <c r="O69" s="5">
        <f t="shared" si="4"/>
        <v>6939.002767499999</v>
      </c>
      <c r="Q69" s="16">
        <f t="shared" si="2"/>
        <v>10785.142232500002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15060.66</v>
      </c>
      <c r="G70" s="19">
        <v>0.5</v>
      </c>
      <c r="I70" s="20">
        <f t="shared" si="0"/>
        <v>7530.33</v>
      </c>
      <c r="K70" s="5">
        <f t="shared" si="1"/>
        <v>7530.33</v>
      </c>
      <c r="M70" s="14">
        <v>0.541125</v>
      </c>
      <c r="O70" s="5">
        <f t="shared" si="4"/>
        <v>4074.84982125</v>
      </c>
      <c r="Q70" s="16">
        <f t="shared" si="2"/>
        <v>3455.48017875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13043.6</v>
      </c>
      <c r="G73" s="19">
        <v>0.5</v>
      </c>
      <c r="I73" s="20">
        <f t="shared" si="0"/>
        <v>6521.8</v>
      </c>
      <c r="K73" s="5">
        <f t="shared" si="1"/>
        <v>6521.8</v>
      </c>
      <c r="M73" s="14">
        <v>0.33575</v>
      </c>
      <c r="O73" s="5">
        <f t="shared" si="4"/>
        <v>2189.69435</v>
      </c>
      <c r="Q73" s="16">
        <f t="shared" si="2"/>
        <v>4332.1056499999995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74094.20000000001</v>
      </c>
      <c r="G74" s="19">
        <v>0.5</v>
      </c>
      <c r="I74" s="20">
        <f aca="true" t="shared" si="5" ref="I74:I137">E74*G74</f>
        <v>37047.100000000006</v>
      </c>
      <c r="K74" s="5">
        <f aca="true" t="shared" si="6" ref="K74:K135">E74-I74</f>
        <v>37047.100000000006</v>
      </c>
      <c r="M74" s="14">
        <v>0.510375</v>
      </c>
      <c r="O74" s="5">
        <f t="shared" si="4"/>
        <v>18907.913662500003</v>
      </c>
      <c r="Q74" s="16">
        <f aca="true" t="shared" si="7" ref="Q74:Q135">K74-O74</f>
        <v>18139.186337500003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4863.8</v>
      </c>
      <c r="G75" s="19">
        <v>0.5</v>
      </c>
      <c r="I75" s="20">
        <f t="shared" si="5"/>
        <v>2431.9</v>
      </c>
      <c r="K75" s="5">
        <f t="shared" si="6"/>
        <v>2431.9</v>
      </c>
      <c r="M75" s="14">
        <v>0.358125</v>
      </c>
      <c r="O75" s="5">
        <f aca="true" t="shared" si="9" ref="O75:O135">K75*M75</f>
        <v>870.9241875000001</v>
      </c>
      <c r="Q75" s="16">
        <f t="shared" si="7"/>
        <v>1560.9758124999998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78521.16999999998</v>
      </c>
      <c r="G77" s="19">
        <v>0.5</v>
      </c>
      <c r="I77" s="20">
        <f t="shared" si="5"/>
        <v>39260.58499999999</v>
      </c>
      <c r="K77" s="5">
        <f t="shared" si="6"/>
        <v>39260.58499999999</v>
      </c>
      <c r="M77" s="14">
        <v>0.294375</v>
      </c>
      <c r="O77" s="5">
        <f t="shared" si="9"/>
        <v>11557.334709374998</v>
      </c>
      <c r="Q77" s="16">
        <f t="shared" si="7"/>
        <v>27703.250290624994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11805</v>
      </c>
      <c r="G78" s="19">
        <v>0.5</v>
      </c>
      <c r="I78" s="20">
        <f t="shared" si="5"/>
        <v>5902.5</v>
      </c>
      <c r="K78" s="5">
        <f t="shared" si="6"/>
        <v>5902.5</v>
      </c>
      <c r="M78" s="14">
        <v>0.54275</v>
      </c>
      <c r="O78" s="5">
        <f t="shared" si="9"/>
        <v>3203.581875</v>
      </c>
      <c r="Q78" s="16">
        <f t="shared" si="7"/>
        <v>2698.918125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12682.04</v>
      </c>
      <c r="G79" s="19">
        <v>0.5</v>
      </c>
      <c r="I79" s="20">
        <f t="shared" si="5"/>
        <v>6341.02</v>
      </c>
      <c r="K79" s="5">
        <f t="shared" si="6"/>
        <v>6341.02</v>
      </c>
      <c r="M79" s="14">
        <v>0.279</v>
      </c>
      <c r="O79" s="5">
        <f t="shared" si="9"/>
        <v>1769.1445800000004</v>
      </c>
      <c r="Q79" s="16">
        <f t="shared" si="7"/>
        <v>4571.87542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5044.56</v>
      </c>
      <c r="G80" s="19">
        <v>0.5</v>
      </c>
      <c r="I80" s="20">
        <f t="shared" si="5"/>
        <v>2522.28</v>
      </c>
      <c r="K80" s="5">
        <f t="shared" si="6"/>
        <v>2522.28</v>
      </c>
      <c r="M80" s="14">
        <v>0.46449999999999997</v>
      </c>
      <c r="O80" s="5">
        <f t="shared" si="9"/>
        <v>1171.59906</v>
      </c>
      <c r="Q80" s="16">
        <f t="shared" si="7"/>
        <v>1350.6809400000002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328522.16000000003</v>
      </c>
      <c r="G81" s="19">
        <v>0.5</v>
      </c>
      <c r="I81" s="20">
        <f t="shared" si="5"/>
        <v>164261.08000000002</v>
      </c>
      <c r="K81" s="5">
        <f t="shared" si="6"/>
        <v>164261.08000000002</v>
      </c>
      <c r="M81" s="14">
        <v>0.42674999999999996</v>
      </c>
      <c r="O81" s="5">
        <f t="shared" si="9"/>
        <v>70098.41589</v>
      </c>
      <c r="Q81" s="16">
        <f t="shared" si="7"/>
        <v>94162.66411000001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12707.2</v>
      </c>
      <c r="G82" s="19">
        <v>0.5</v>
      </c>
      <c r="I82" s="20">
        <f t="shared" si="5"/>
        <v>6353.6</v>
      </c>
      <c r="K82" s="5">
        <f t="shared" si="6"/>
        <v>6353.6</v>
      </c>
      <c r="M82" s="14">
        <v>0.365375</v>
      </c>
      <c r="O82" s="5">
        <f t="shared" si="9"/>
        <v>2321.4466</v>
      </c>
      <c r="Q82" s="16">
        <f t="shared" si="7"/>
        <v>4032.1534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12435.04</v>
      </c>
      <c r="G83" s="19">
        <v>0.5</v>
      </c>
      <c r="I83" s="20">
        <f t="shared" si="5"/>
        <v>6217.52</v>
      </c>
      <c r="K83" s="5">
        <f t="shared" si="6"/>
        <v>6217.52</v>
      </c>
      <c r="M83" s="14">
        <v>0.524875</v>
      </c>
      <c r="O83" s="5">
        <f t="shared" si="9"/>
        <v>3263.42081</v>
      </c>
      <c r="Q83" s="16">
        <f t="shared" si="7"/>
        <v>2954.0991900000004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11805</v>
      </c>
      <c r="G84" s="19">
        <v>0.5</v>
      </c>
      <c r="I84" s="20">
        <f t="shared" si="5"/>
        <v>5902.5</v>
      </c>
      <c r="K84" s="5">
        <f t="shared" si="6"/>
        <v>5902.5</v>
      </c>
      <c r="M84" s="14">
        <v>0.403375</v>
      </c>
      <c r="O84" s="5">
        <f t="shared" si="9"/>
        <v>2380.9209375</v>
      </c>
      <c r="Q84" s="16">
        <f t="shared" si="7"/>
        <v>3521.5790625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83926.24</v>
      </c>
      <c r="G85" s="19">
        <v>0.5</v>
      </c>
      <c r="I85" s="20">
        <f t="shared" si="5"/>
        <v>41963.12</v>
      </c>
      <c r="K85" s="5">
        <f t="shared" si="6"/>
        <v>41963.12</v>
      </c>
      <c r="M85" s="14">
        <v>0.549625</v>
      </c>
      <c r="O85" s="5">
        <f t="shared" si="9"/>
        <v>23063.979830000004</v>
      </c>
      <c r="Q85" s="16">
        <f t="shared" si="7"/>
        <v>18899.14017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104173.31000000001</v>
      </c>
      <c r="G86" s="19">
        <v>0.5</v>
      </c>
      <c r="I86" s="20">
        <f t="shared" si="5"/>
        <v>52086.655000000006</v>
      </c>
      <c r="K86" s="5">
        <f t="shared" si="6"/>
        <v>52086.655000000006</v>
      </c>
      <c r="M86" s="14">
        <v>0.292</v>
      </c>
      <c r="O86" s="5">
        <f t="shared" si="9"/>
        <v>15209.30326</v>
      </c>
      <c r="Q86" s="16">
        <f t="shared" si="7"/>
        <v>36877.351740000006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31873.5</v>
      </c>
      <c r="G87" s="19">
        <v>0.5</v>
      </c>
      <c r="I87" s="20">
        <f t="shared" si="5"/>
        <v>15936.75</v>
      </c>
      <c r="K87" s="5">
        <f t="shared" si="6"/>
        <v>15936.75</v>
      </c>
      <c r="M87" s="14">
        <v>0.430625</v>
      </c>
      <c r="O87" s="5">
        <f t="shared" si="9"/>
        <v>6862.762968749999</v>
      </c>
      <c r="Q87" s="16">
        <f t="shared" si="7"/>
        <v>9073.98703125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20304.76</v>
      </c>
      <c r="G88" s="19">
        <v>0.5</v>
      </c>
      <c r="I88" s="20">
        <f t="shared" si="5"/>
        <v>10152.38</v>
      </c>
      <c r="K88" s="5">
        <f t="shared" si="6"/>
        <v>10152.38</v>
      </c>
      <c r="M88" s="14">
        <v>0.23675000000000002</v>
      </c>
      <c r="O88" s="5">
        <f t="shared" si="9"/>
        <v>2403.575965</v>
      </c>
      <c r="Q88" s="16">
        <f t="shared" si="7"/>
        <v>7748.804034999999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5850.74</v>
      </c>
      <c r="G89" s="19">
        <v>0.5</v>
      </c>
      <c r="I89" s="20">
        <f t="shared" si="5"/>
        <v>2925.37</v>
      </c>
      <c r="K89" s="5">
        <f t="shared" si="6"/>
        <v>2925.37</v>
      </c>
      <c r="M89" s="14">
        <v>0.39425</v>
      </c>
      <c r="O89" s="5">
        <f t="shared" si="9"/>
        <v>1153.3271224999999</v>
      </c>
      <c r="Q89" s="16">
        <f t="shared" si="7"/>
        <v>1772.0428775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111305.67</v>
      </c>
      <c r="G90" s="19">
        <v>0.5</v>
      </c>
      <c r="I90" s="20">
        <f t="shared" si="5"/>
        <v>55652.835</v>
      </c>
      <c r="K90" s="5">
        <f t="shared" si="6"/>
        <v>55652.835</v>
      </c>
      <c r="M90" s="14">
        <v>0.43962500000000004</v>
      </c>
      <c r="O90" s="5">
        <f t="shared" si="9"/>
        <v>24466.377586875</v>
      </c>
      <c r="Q90" s="16">
        <f t="shared" si="7"/>
        <v>31186.457413124997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11805</v>
      </c>
      <c r="G92" s="19">
        <v>0.5</v>
      </c>
      <c r="I92" s="20">
        <f t="shared" si="5"/>
        <v>5902.5</v>
      </c>
      <c r="K92" s="5">
        <f t="shared" si="6"/>
        <v>5902.5</v>
      </c>
      <c r="M92" s="14">
        <v>0.40375</v>
      </c>
      <c r="O92" s="5">
        <f t="shared" si="9"/>
        <v>2383.134375</v>
      </c>
      <c r="Q92" s="16">
        <f t="shared" si="7"/>
        <v>3519.365625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124498.62000000001</v>
      </c>
      <c r="G93" s="19">
        <v>0.5</v>
      </c>
      <c r="I93" s="20">
        <f t="shared" si="5"/>
        <v>62249.310000000005</v>
      </c>
      <c r="K93" s="5">
        <f t="shared" si="6"/>
        <v>62249.310000000005</v>
      </c>
      <c r="M93" s="14">
        <v>0.5735</v>
      </c>
      <c r="O93" s="5">
        <f t="shared" si="9"/>
        <v>35699.979285</v>
      </c>
      <c r="Q93" s="16">
        <f t="shared" si="7"/>
        <v>26549.330715000004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99392.56999999999</v>
      </c>
      <c r="G94" s="19">
        <v>0.5</v>
      </c>
      <c r="I94" s="20">
        <f t="shared" si="5"/>
        <v>49696.284999999996</v>
      </c>
      <c r="K94" s="5">
        <f t="shared" si="6"/>
        <v>49696.284999999996</v>
      </c>
      <c r="M94" s="14">
        <v>0.554875</v>
      </c>
      <c r="O94" s="5">
        <f t="shared" si="9"/>
        <v>27575.226139374998</v>
      </c>
      <c r="Q94" s="16">
        <f t="shared" si="7"/>
        <v>22121.058860625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11805</v>
      </c>
      <c r="G95" s="19">
        <v>0.5</v>
      </c>
      <c r="I95" s="20">
        <f t="shared" si="5"/>
        <v>5902.5</v>
      </c>
      <c r="K95" s="5">
        <f t="shared" si="6"/>
        <v>5902.5</v>
      </c>
      <c r="M95" s="14">
        <v>0.49737499999999996</v>
      </c>
      <c r="O95" s="5">
        <f t="shared" si="9"/>
        <v>2935.7559374999996</v>
      </c>
      <c r="Q95" s="16">
        <f t="shared" si="7"/>
        <v>2966.7440625000004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8955.8</v>
      </c>
      <c r="G96" s="19">
        <v>0.5</v>
      </c>
      <c r="I96" s="20">
        <f t="shared" si="5"/>
        <v>4477.9</v>
      </c>
      <c r="K96" s="5">
        <f t="shared" si="6"/>
        <v>4477.9</v>
      </c>
      <c r="M96" s="14">
        <v>0.298375</v>
      </c>
      <c r="O96" s="5">
        <f t="shared" si="9"/>
        <v>1336.0934124999999</v>
      </c>
      <c r="Q96" s="16">
        <f t="shared" si="7"/>
        <v>3141.8065874999998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6689.26</v>
      </c>
      <c r="G99" s="19">
        <v>0.5</v>
      </c>
      <c r="I99" s="20">
        <f t="shared" si="5"/>
        <v>3344.63</v>
      </c>
      <c r="K99" s="5">
        <f t="shared" si="6"/>
        <v>3344.63</v>
      </c>
      <c r="M99" s="14">
        <v>0.345</v>
      </c>
      <c r="O99" s="5">
        <f t="shared" si="9"/>
        <v>1153.89735</v>
      </c>
      <c r="Q99" s="16">
        <f t="shared" si="7"/>
        <v>2190.73265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4386.6</v>
      </c>
      <c r="G100" s="19">
        <v>0.5</v>
      </c>
      <c r="I100" s="20">
        <f t="shared" si="5"/>
        <v>2193.3</v>
      </c>
      <c r="K100" s="5">
        <f t="shared" si="6"/>
        <v>2193.3</v>
      </c>
      <c r="M100" s="14">
        <v>0.378125</v>
      </c>
      <c r="O100" s="5">
        <f t="shared" si="9"/>
        <v>829.3415625</v>
      </c>
      <c r="Q100" s="16">
        <f t="shared" si="7"/>
        <v>1363.9584375000002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71273.29000000001</v>
      </c>
      <c r="G102" s="19">
        <v>0.5</v>
      </c>
      <c r="I102" s="20">
        <f t="shared" si="5"/>
        <v>35636.645000000004</v>
      </c>
      <c r="K102" s="5">
        <f t="shared" si="6"/>
        <v>35636.645000000004</v>
      </c>
      <c r="M102" s="14">
        <v>0.33849999999999997</v>
      </c>
      <c r="O102" s="5">
        <f t="shared" si="9"/>
        <v>12063.0043325</v>
      </c>
      <c r="Q102" s="16">
        <f t="shared" si="7"/>
        <v>23573.640667500003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17853.06</v>
      </c>
      <c r="G103" s="19">
        <v>0.5</v>
      </c>
      <c r="I103" s="20">
        <f t="shared" si="5"/>
        <v>8926.53</v>
      </c>
      <c r="K103" s="5">
        <f t="shared" si="6"/>
        <v>8926.53</v>
      </c>
      <c r="M103" s="14">
        <v>0.486</v>
      </c>
      <c r="O103" s="5">
        <f t="shared" si="9"/>
        <v>4338.2935800000005</v>
      </c>
      <c r="Q103" s="16">
        <f t="shared" si="7"/>
        <v>4588.23642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76385.88000000002</v>
      </c>
      <c r="G104" s="19">
        <v>0.5</v>
      </c>
      <c r="I104" s="20">
        <f t="shared" si="5"/>
        <v>38192.94000000001</v>
      </c>
      <c r="K104" s="5">
        <f t="shared" si="6"/>
        <v>38192.94000000001</v>
      </c>
      <c r="M104" s="14">
        <v>0.663625</v>
      </c>
      <c r="O104" s="5">
        <f t="shared" si="9"/>
        <v>25345.78980750001</v>
      </c>
      <c r="Q104" s="16">
        <f t="shared" si="7"/>
        <v>12847.150192500001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11805</v>
      </c>
      <c r="G105" s="19">
        <v>0.5</v>
      </c>
      <c r="I105" s="20">
        <f t="shared" si="5"/>
        <v>5902.5</v>
      </c>
      <c r="K105" s="5">
        <f t="shared" si="6"/>
        <v>5902.5</v>
      </c>
      <c r="M105" s="14">
        <v>0.31875</v>
      </c>
      <c r="O105" s="5">
        <f t="shared" si="9"/>
        <v>1881.4218749999998</v>
      </c>
      <c r="Q105" s="16">
        <f t="shared" si="7"/>
        <v>4021.078125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93615.16</v>
      </c>
      <c r="G106" s="19">
        <v>0.5</v>
      </c>
      <c r="I106" s="20">
        <f t="shared" si="5"/>
        <v>46807.58</v>
      </c>
      <c r="K106" s="5">
        <f t="shared" si="6"/>
        <v>46807.58</v>
      </c>
      <c r="M106" s="14">
        <v>0.31837499999999996</v>
      </c>
      <c r="O106" s="5">
        <f t="shared" si="9"/>
        <v>14902.363282499999</v>
      </c>
      <c r="Q106" s="16">
        <f t="shared" si="7"/>
        <v>31905.216717500003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121235.51000000001</v>
      </c>
      <c r="G108" s="19">
        <v>0.5</v>
      </c>
      <c r="I108" s="20">
        <f t="shared" si="5"/>
        <v>60617.755000000005</v>
      </c>
      <c r="K108" s="5">
        <f t="shared" si="6"/>
        <v>60617.755000000005</v>
      </c>
      <c r="M108" s="14">
        <v>0.3835</v>
      </c>
      <c r="O108" s="5">
        <f t="shared" si="9"/>
        <v>23246.909042500003</v>
      </c>
      <c r="Q108" s="16">
        <f t="shared" si="7"/>
        <v>37370.8459575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75667.37000000001</v>
      </c>
      <c r="G109" s="19">
        <v>0.5</v>
      </c>
      <c r="I109" s="20">
        <f t="shared" si="5"/>
        <v>37833.685000000005</v>
      </c>
      <c r="K109" s="5">
        <f t="shared" si="6"/>
        <v>37833.685000000005</v>
      </c>
      <c r="M109" s="14">
        <v>0.464375</v>
      </c>
      <c r="O109" s="5">
        <f t="shared" si="9"/>
        <v>17569.017471875002</v>
      </c>
      <c r="Q109" s="16">
        <f t="shared" si="7"/>
        <v>20264.667528125003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1639.6</v>
      </c>
      <c r="G111" s="19">
        <v>0.5</v>
      </c>
      <c r="I111" s="20">
        <f t="shared" si="5"/>
        <v>819.8</v>
      </c>
      <c r="K111" s="5">
        <f t="shared" si="6"/>
        <v>819.8</v>
      </c>
      <c r="M111" s="14">
        <v>0.312</v>
      </c>
      <c r="O111" s="5">
        <f t="shared" si="9"/>
        <v>255.77759999999998</v>
      </c>
      <c r="Q111" s="16">
        <f t="shared" si="7"/>
        <v>564.0224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24056.780000000002</v>
      </c>
      <c r="G112" s="19">
        <v>0.5</v>
      </c>
      <c r="I112" s="20">
        <f t="shared" si="5"/>
        <v>12028.390000000001</v>
      </c>
      <c r="K112" s="5">
        <f t="shared" si="6"/>
        <v>12028.390000000001</v>
      </c>
      <c r="M112" s="14">
        <v>0.277875</v>
      </c>
      <c r="O112" s="5">
        <f t="shared" si="9"/>
        <v>3342.38887125</v>
      </c>
      <c r="Q112" s="16">
        <f t="shared" si="7"/>
        <v>8686.001128750002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-40158</v>
      </c>
      <c r="G113" s="19">
        <v>0.5</v>
      </c>
      <c r="I113" s="20">
        <f t="shared" si="5"/>
        <v>-20079</v>
      </c>
      <c r="K113" s="5">
        <f t="shared" si="6"/>
        <v>-20079</v>
      </c>
      <c r="M113" s="14">
        <v>0.46375</v>
      </c>
      <c r="O113" s="5">
        <f t="shared" si="9"/>
        <v>-9311.63625</v>
      </c>
      <c r="Q113" s="16">
        <f t="shared" si="7"/>
        <v>-10767.36375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38473.19000000001</v>
      </c>
      <c r="G114" s="19">
        <v>0.5</v>
      </c>
      <c r="I114" s="20">
        <f t="shared" si="5"/>
        <v>19236.595000000005</v>
      </c>
      <c r="K114" s="5">
        <f t="shared" si="6"/>
        <v>19236.595000000005</v>
      </c>
      <c r="M114" s="14">
        <v>0.43012500000000004</v>
      </c>
      <c r="O114" s="5">
        <f t="shared" si="9"/>
        <v>8274.140424375002</v>
      </c>
      <c r="Q114" s="16">
        <f t="shared" si="7"/>
        <v>10962.454575625003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17823.7</v>
      </c>
      <c r="G116" s="19">
        <v>0.5</v>
      </c>
      <c r="I116" s="20">
        <f t="shared" si="5"/>
        <v>8911.85</v>
      </c>
      <c r="K116" s="5">
        <f t="shared" si="6"/>
        <v>8911.85</v>
      </c>
      <c r="M116" s="14">
        <v>0.402875</v>
      </c>
      <c r="O116" s="5">
        <f t="shared" si="9"/>
        <v>3590.36156875</v>
      </c>
      <c r="Q116" s="16">
        <f t="shared" si="7"/>
        <v>5321.48843125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67772.34999999999</v>
      </c>
      <c r="G117" s="19">
        <v>0.5</v>
      </c>
      <c r="I117" s="20">
        <f t="shared" si="5"/>
        <v>33886.174999999996</v>
      </c>
      <c r="K117" s="5">
        <f t="shared" si="6"/>
        <v>33886.174999999996</v>
      </c>
      <c r="M117" s="14">
        <v>0.47600000000000003</v>
      </c>
      <c r="O117" s="5">
        <f t="shared" si="9"/>
        <v>16129.8193</v>
      </c>
      <c r="Q117" s="16">
        <f t="shared" si="7"/>
        <v>17756.355699999996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15819.7</v>
      </c>
      <c r="G118" s="19">
        <v>0.5</v>
      </c>
      <c r="I118" s="20">
        <f t="shared" si="5"/>
        <v>7909.85</v>
      </c>
      <c r="K118" s="5">
        <f t="shared" si="6"/>
        <v>7909.85</v>
      </c>
      <c r="M118" s="14">
        <v>0.333375</v>
      </c>
      <c r="O118" s="5">
        <f t="shared" si="9"/>
        <v>2636.94624375</v>
      </c>
      <c r="Q118" s="16">
        <f t="shared" si="7"/>
        <v>5272.90375625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3140.01</v>
      </c>
      <c r="G119" s="19">
        <v>0.5</v>
      </c>
      <c r="I119" s="20">
        <f t="shared" si="5"/>
        <v>1570.005</v>
      </c>
      <c r="K119" s="5">
        <f t="shared" si="6"/>
        <v>1570.005</v>
      </c>
      <c r="M119" s="14">
        <v>0.41275</v>
      </c>
      <c r="O119" s="5">
        <f t="shared" si="9"/>
        <v>648.0195637500001</v>
      </c>
      <c r="Q119" s="16">
        <f t="shared" si="7"/>
        <v>921.98543625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137885.09</v>
      </c>
      <c r="G120" s="19">
        <v>0.5</v>
      </c>
      <c r="I120" s="20">
        <f t="shared" si="5"/>
        <v>68942.545</v>
      </c>
      <c r="K120" s="5">
        <f t="shared" si="6"/>
        <v>68942.545</v>
      </c>
      <c r="M120" s="14">
        <v>0.342</v>
      </c>
      <c r="O120" s="5">
        <f t="shared" si="9"/>
        <v>23578.35039</v>
      </c>
      <c r="Q120" s="16">
        <f t="shared" si="7"/>
        <v>45364.19461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72689.23999999999</v>
      </c>
      <c r="G121" s="19">
        <v>0.5</v>
      </c>
      <c r="I121" s="20">
        <f t="shared" si="5"/>
        <v>36344.619999999995</v>
      </c>
      <c r="K121" s="5">
        <f t="shared" si="6"/>
        <v>36344.619999999995</v>
      </c>
      <c r="M121" s="14">
        <v>0.521</v>
      </c>
      <c r="O121" s="5">
        <f t="shared" si="9"/>
        <v>18935.547019999998</v>
      </c>
      <c r="Q121" s="16">
        <f t="shared" si="7"/>
        <v>17409.072979999997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31873.520000000004</v>
      </c>
      <c r="G124" s="19">
        <v>0.5</v>
      </c>
      <c r="I124" s="20">
        <f t="shared" si="5"/>
        <v>15936.760000000002</v>
      </c>
      <c r="K124" s="5">
        <f t="shared" si="6"/>
        <v>15936.760000000002</v>
      </c>
      <c r="M124" s="14">
        <v>0.34662499999999996</v>
      </c>
      <c r="O124" s="5">
        <f t="shared" si="9"/>
        <v>5524.079435</v>
      </c>
      <c r="Q124" s="16">
        <f t="shared" si="7"/>
        <v>10412.680565000002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187364.02000000005</v>
      </c>
      <c r="G125" s="19">
        <v>0.5</v>
      </c>
      <c r="I125" s="20">
        <f>E125*G125</f>
        <v>93682.01000000002</v>
      </c>
      <c r="K125" s="5">
        <f>E125-I125</f>
        <v>93682.01000000002</v>
      </c>
      <c r="M125" s="14">
        <v>0.306875</v>
      </c>
      <c r="O125" s="5">
        <f>K125*M125</f>
        <v>28748.666818750007</v>
      </c>
      <c r="Q125" s="16">
        <f>K125-O125</f>
        <v>64933.34318125002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115429.06</v>
      </c>
      <c r="G127" s="19">
        <v>0.5</v>
      </c>
      <c r="I127" s="20">
        <f t="shared" si="5"/>
        <v>57714.53</v>
      </c>
      <c r="K127" s="5">
        <f t="shared" si="6"/>
        <v>57714.53</v>
      </c>
      <c r="M127" s="14">
        <v>0.441875</v>
      </c>
      <c r="O127" s="5">
        <f t="shared" si="9"/>
        <v>25502.60794375</v>
      </c>
      <c r="Q127" s="16">
        <f t="shared" si="7"/>
        <v>32211.922056249998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30617.39</v>
      </c>
      <c r="G129" s="19">
        <v>0.5</v>
      </c>
      <c r="I129" s="20">
        <f t="shared" si="5"/>
        <v>15308.695</v>
      </c>
      <c r="K129" s="5">
        <f t="shared" si="6"/>
        <v>15308.695</v>
      </c>
      <c r="M129" s="14">
        <v>0.325625</v>
      </c>
      <c r="O129" s="5">
        <f t="shared" si="9"/>
        <v>4984.893809375</v>
      </c>
      <c r="Q129" s="16">
        <f t="shared" si="7"/>
        <v>10323.801190625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11805</v>
      </c>
      <c r="G130" s="19">
        <v>0.5</v>
      </c>
      <c r="I130" s="20">
        <f t="shared" si="5"/>
        <v>5902.5</v>
      </c>
      <c r="K130" s="5">
        <f t="shared" si="6"/>
        <v>5902.5</v>
      </c>
      <c r="M130" s="14">
        <v>0.254375</v>
      </c>
      <c r="O130" s="5">
        <f t="shared" si="9"/>
        <v>1501.4484375000002</v>
      </c>
      <c r="Q130" s="16">
        <f t="shared" si="7"/>
        <v>4401.0515625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259408.36</v>
      </c>
      <c r="G131" s="19">
        <v>0.5</v>
      </c>
      <c r="I131" s="20">
        <f t="shared" si="5"/>
        <v>129704.18</v>
      </c>
      <c r="K131" s="5">
        <f t="shared" si="6"/>
        <v>129704.18</v>
      </c>
      <c r="M131" s="14">
        <v>0.461375</v>
      </c>
      <c r="O131" s="5">
        <f t="shared" si="9"/>
        <v>59842.266047499994</v>
      </c>
      <c r="Q131" s="16">
        <f t="shared" si="7"/>
        <v>69861.9139525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178183.46000000002</v>
      </c>
      <c r="G132" s="19">
        <v>0.5</v>
      </c>
      <c r="I132" s="20">
        <f t="shared" si="5"/>
        <v>89091.73000000001</v>
      </c>
      <c r="K132" s="5">
        <f t="shared" si="6"/>
        <v>89091.73000000001</v>
      </c>
      <c r="M132" s="14">
        <v>0.38399999999999995</v>
      </c>
      <c r="O132" s="5">
        <f t="shared" si="9"/>
        <v>34211.22432</v>
      </c>
      <c r="Q132" s="16">
        <f t="shared" si="7"/>
        <v>54880.50568000001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11805</v>
      </c>
      <c r="G133" s="19">
        <v>0.5</v>
      </c>
      <c r="I133" s="20">
        <f t="shared" si="5"/>
        <v>5902.5</v>
      </c>
      <c r="K133" s="5">
        <f t="shared" si="6"/>
        <v>5902.5</v>
      </c>
      <c r="M133" s="14">
        <v>0.439125</v>
      </c>
      <c r="O133" s="5">
        <f t="shared" si="9"/>
        <v>2591.9353125</v>
      </c>
      <c r="Q133" s="16">
        <f t="shared" si="7"/>
        <v>3310.5646875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41394.78</v>
      </c>
      <c r="G134" s="19">
        <v>0.5</v>
      </c>
      <c r="I134" s="20">
        <f t="shared" si="5"/>
        <v>20697.39</v>
      </c>
      <c r="K134" s="5">
        <f t="shared" si="6"/>
        <v>20697.39</v>
      </c>
      <c r="M134" s="14">
        <v>0.337375</v>
      </c>
      <c r="O134" s="5">
        <f t="shared" si="9"/>
        <v>6982.781951249999</v>
      </c>
      <c r="Q134" s="16">
        <f t="shared" si="7"/>
        <v>13714.60804875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70275.40000000001</v>
      </c>
      <c r="G135" s="19">
        <v>0.5</v>
      </c>
      <c r="I135" s="20">
        <f t="shared" si="5"/>
        <v>35137.700000000004</v>
      </c>
      <c r="K135" s="5">
        <f t="shared" si="6"/>
        <v>35137.700000000004</v>
      </c>
      <c r="M135" s="14">
        <v>0.304</v>
      </c>
      <c r="O135" s="5">
        <f t="shared" si="9"/>
        <v>10681.8608</v>
      </c>
      <c r="Q135" s="16">
        <f t="shared" si="7"/>
        <v>24455.839200000002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325996.4099999999</v>
      </c>
      <c r="G136" s="19">
        <v>0.5</v>
      </c>
      <c r="I136" s="20">
        <f t="shared" si="5"/>
        <v>162998.20499999996</v>
      </c>
      <c r="K136" s="5">
        <f>E136-I136</f>
        <v>162998.20499999996</v>
      </c>
      <c r="M136" s="14">
        <v>0.446125</v>
      </c>
      <c r="O136" s="5">
        <f>K136*M136</f>
        <v>72717.57420562499</v>
      </c>
      <c r="Q136" s="16">
        <f>K136-O136</f>
        <v>90280.63079437497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16837.5</v>
      </c>
      <c r="G138" s="19">
        <v>0.5</v>
      </c>
      <c r="I138" s="20">
        <f>E138*G138</f>
        <v>8418.75</v>
      </c>
      <c r="K138" s="5">
        <f>E138-I138</f>
        <v>8418.75</v>
      </c>
      <c r="M138" s="14">
        <v>0.569125</v>
      </c>
      <c r="O138" s="5">
        <f>K138*M138</f>
        <v>4791.32109375</v>
      </c>
      <c r="Q138" s="16">
        <f>K138-O138</f>
        <v>3627.42890625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328.98</v>
      </c>
      <c r="G139" s="19">
        <v>0.5</v>
      </c>
      <c r="I139" s="20">
        <f>E139*G139</f>
        <v>164.49</v>
      </c>
      <c r="K139" s="5">
        <f>E139-I139</f>
        <v>164.49</v>
      </c>
      <c r="M139" s="14">
        <v>0.573375</v>
      </c>
      <c r="O139" s="5">
        <f>K139*M139</f>
        <v>94.31445375</v>
      </c>
      <c r="Q139" s="16">
        <f>K139-O139</f>
        <v>70.17554625000001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5656270.620000001</v>
      </c>
      <c r="G143" s="6"/>
      <c r="I143" s="18">
        <f>SUM(I9:I142)</f>
        <v>2828135.3100000005</v>
      </c>
      <c r="K143" s="5">
        <f>SUM(K9:K142)</f>
        <v>2828135.3100000005</v>
      </c>
      <c r="O143" s="5">
        <f>SUM(O9:O142)</f>
        <v>1236277.954093125</v>
      </c>
      <c r="Q143" s="16">
        <f>K143-O143</f>
        <v>1591857.3559068756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6"/>
  <sheetViews>
    <sheetView zoomScalePageLayoutView="0" workbookViewId="0" topLeftCell="A136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1">
        <v>0.5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28933.819999999996</v>
      </c>
      <c r="G10" s="51">
        <v>0.5</v>
      </c>
      <c r="I10" s="20">
        <f aca="true" t="shared" si="0" ref="I10:I73">E10*G10</f>
        <v>14466.909999999998</v>
      </c>
      <c r="K10" s="5">
        <f aca="true" t="shared" si="1" ref="K10:K73">E10-I10</f>
        <v>14466.909999999998</v>
      </c>
      <c r="M10" s="14">
        <v>0.55925</v>
      </c>
      <c r="O10" s="5">
        <f>K10*M10</f>
        <v>8090.619417499999</v>
      </c>
      <c r="Q10" s="16">
        <f aca="true" t="shared" si="2" ref="Q10:Q73">K10-O10</f>
        <v>6376.290582499999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1">
        <v>0.5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22691.920000000002</v>
      </c>
      <c r="G12" s="51">
        <v>0.5</v>
      </c>
      <c r="I12" s="20">
        <f t="shared" si="0"/>
        <v>11345.960000000001</v>
      </c>
      <c r="K12" s="5">
        <f t="shared" si="1"/>
        <v>11345.960000000001</v>
      </c>
      <c r="M12" s="14">
        <v>0.4085</v>
      </c>
      <c r="O12" s="5">
        <f t="shared" si="4"/>
        <v>4634.82466</v>
      </c>
      <c r="Q12" s="16">
        <f t="shared" si="2"/>
        <v>6711.135340000001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12198.5</v>
      </c>
      <c r="G13" s="51">
        <v>0.5</v>
      </c>
      <c r="I13" s="20">
        <f t="shared" si="0"/>
        <v>6099.25</v>
      </c>
      <c r="K13" s="5">
        <f t="shared" si="1"/>
        <v>6099.25</v>
      </c>
      <c r="M13" s="14">
        <v>0.34025</v>
      </c>
      <c r="O13" s="5">
        <f t="shared" si="4"/>
        <v>2075.2698125</v>
      </c>
      <c r="Q13" s="16">
        <f t="shared" si="2"/>
        <v>4023.9801875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51">
        <v>0.5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121003.81</v>
      </c>
      <c r="G15" s="51">
        <v>0.5</v>
      </c>
      <c r="I15" s="20">
        <f t="shared" si="0"/>
        <v>60501.905</v>
      </c>
      <c r="K15" s="5">
        <f t="shared" si="1"/>
        <v>60501.905</v>
      </c>
      <c r="M15" s="14">
        <v>0.57525</v>
      </c>
      <c r="O15" s="5">
        <f t="shared" si="4"/>
        <v>34803.72085125</v>
      </c>
      <c r="Q15" s="16">
        <f t="shared" si="2"/>
        <v>25698.18414875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7250.699999999999</v>
      </c>
      <c r="G16" s="51">
        <v>0.5</v>
      </c>
      <c r="I16" s="20">
        <f t="shared" si="0"/>
        <v>3625.3499999999995</v>
      </c>
      <c r="K16" s="5">
        <f t="shared" si="1"/>
        <v>3625.3499999999995</v>
      </c>
      <c r="M16" s="14">
        <v>0.41275</v>
      </c>
      <c r="O16" s="5">
        <f t="shared" si="4"/>
        <v>1496.3632124999997</v>
      </c>
      <c r="Q16" s="16">
        <f t="shared" si="2"/>
        <v>2128.9867875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3399.46</v>
      </c>
      <c r="G17" s="51">
        <v>0.5</v>
      </c>
      <c r="I17" s="20">
        <f t="shared" si="0"/>
        <v>1699.73</v>
      </c>
      <c r="K17" s="5">
        <f t="shared" si="1"/>
        <v>1699.73</v>
      </c>
      <c r="M17" s="14">
        <v>0.5347500000000001</v>
      </c>
      <c r="O17" s="5">
        <f t="shared" si="4"/>
        <v>908.9306175000002</v>
      </c>
      <c r="Q17" s="16">
        <f t="shared" si="2"/>
        <v>790.7993824999999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12198.5</v>
      </c>
      <c r="G18" s="51">
        <v>0.5</v>
      </c>
      <c r="I18" s="20">
        <f t="shared" si="0"/>
        <v>6099.25</v>
      </c>
      <c r="K18" s="5">
        <f t="shared" si="1"/>
        <v>6099.25</v>
      </c>
      <c r="M18" s="14">
        <v>0.42</v>
      </c>
      <c r="O18" s="5">
        <f t="shared" si="4"/>
        <v>2561.685</v>
      </c>
      <c r="Q18" s="16">
        <f t="shared" si="2"/>
        <v>3537.565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51">
        <v>0.5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438.66</v>
      </c>
      <c r="G20" s="51">
        <v>0.5</v>
      </c>
      <c r="I20" s="20">
        <f t="shared" si="0"/>
        <v>219.33</v>
      </c>
      <c r="K20" s="5">
        <f t="shared" si="1"/>
        <v>219.33</v>
      </c>
      <c r="M20" s="14">
        <v>0.45025000000000004</v>
      </c>
      <c r="O20" s="5">
        <f t="shared" si="4"/>
        <v>98.75333250000001</v>
      </c>
      <c r="Q20" s="16">
        <f t="shared" si="2"/>
        <v>120.5766675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4532.82</v>
      </c>
      <c r="G21" s="51">
        <v>0.5</v>
      </c>
      <c r="I21" s="20">
        <f t="shared" si="0"/>
        <v>2266.41</v>
      </c>
      <c r="K21" s="5">
        <f t="shared" si="1"/>
        <v>2266.41</v>
      </c>
      <c r="M21" s="14">
        <v>0.304875</v>
      </c>
      <c r="O21" s="5">
        <f t="shared" si="4"/>
        <v>690.97174875</v>
      </c>
      <c r="Q21" s="16">
        <f t="shared" si="2"/>
        <v>1575.43825125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5688.5</v>
      </c>
      <c r="G22" s="51">
        <v>0.5</v>
      </c>
      <c r="I22" s="20">
        <f t="shared" si="0"/>
        <v>2844.25</v>
      </c>
      <c r="K22" s="5">
        <f t="shared" si="1"/>
        <v>2844.25</v>
      </c>
      <c r="M22" s="14">
        <v>0.39449999999999996</v>
      </c>
      <c r="O22" s="5">
        <f t="shared" si="4"/>
        <v>1122.056625</v>
      </c>
      <c r="Q22" s="16">
        <f t="shared" si="2"/>
        <v>1722.193375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3399.46</v>
      </c>
      <c r="G23" s="51">
        <v>0.5</v>
      </c>
      <c r="I23" s="20">
        <f t="shared" si="0"/>
        <v>1699.73</v>
      </c>
      <c r="K23" s="5">
        <f t="shared" si="1"/>
        <v>1699.73</v>
      </c>
      <c r="M23" s="14">
        <v>0.252875</v>
      </c>
      <c r="O23" s="5">
        <f t="shared" si="4"/>
        <v>429.81922375000005</v>
      </c>
      <c r="Q23" s="16">
        <f t="shared" si="2"/>
        <v>1269.91077625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6280.02</v>
      </c>
      <c r="G24" s="51">
        <v>0.5</v>
      </c>
      <c r="I24" s="20">
        <f t="shared" si="0"/>
        <v>3140.01</v>
      </c>
      <c r="K24" s="5">
        <f t="shared" si="1"/>
        <v>3140.01</v>
      </c>
      <c r="M24" s="14">
        <v>0.38837499999999997</v>
      </c>
      <c r="O24" s="5">
        <f t="shared" si="4"/>
        <v>1219.50138375</v>
      </c>
      <c r="Q24" s="16">
        <f t="shared" si="2"/>
        <v>1920.5086162500002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72879.6</v>
      </c>
      <c r="G25" s="51">
        <v>0.5</v>
      </c>
      <c r="I25" s="20">
        <f t="shared" si="0"/>
        <v>36439.8</v>
      </c>
      <c r="K25" s="5">
        <f t="shared" si="1"/>
        <v>36439.8</v>
      </c>
      <c r="M25" s="14">
        <v>0.4135</v>
      </c>
      <c r="O25" s="5">
        <f t="shared" si="4"/>
        <v>15067.8573</v>
      </c>
      <c r="Q25" s="16">
        <f t="shared" si="2"/>
        <v>21371.942700000003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51">
        <v>0.5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51">
        <v>0.5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51">
        <v>0.5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63392.42</v>
      </c>
      <c r="G29" s="51">
        <v>0.5</v>
      </c>
      <c r="I29" s="20">
        <f t="shared" si="0"/>
        <v>31696.21</v>
      </c>
      <c r="K29" s="5">
        <f t="shared" si="1"/>
        <v>31696.21</v>
      </c>
      <c r="M29" s="14">
        <v>0.48162499999999997</v>
      </c>
      <c r="O29" s="5">
        <f t="shared" si="4"/>
        <v>15265.687141249999</v>
      </c>
      <c r="Q29" s="16">
        <f t="shared" si="2"/>
        <v>16430.522858750002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4532.82</v>
      </c>
      <c r="G30" s="51">
        <v>0.5</v>
      </c>
      <c r="I30" s="20">
        <f t="shared" si="0"/>
        <v>2266.41</v>
      </c>
      <c r="K30" s="5">
        <f t="shared" si="1"/>
        <v>2266.41</v>
      </c>
      <c r="M30" s="14">
        <v>0.5996250000000001</v>
      </c>
      <c r="O30" s="5">
        <f t="shared" si="4"/>
        <v>1358.9960962500002</v>
      </c>
      <c r="Q30" s="16">
        <f t="shared" si="2"/>
        <v>907.4139037499997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3751.399999999996</v>
      </c>
      <c r="G31" s="51">
        <v>0.5</v>
      </c>
      <c r="I31" s="20">
        <f t="shared" si="0"/>
        <v>1875.699999999998</v>
      </c>
      <c r="K31" s="5">
        <f t="shared" si="1"/>
        <v>1875.699999999998</v>
      </c>
      <c r="M31" s="14">
        <v>0.36262500000000003</v>
      </c>
      <c r="O31" s="5">
        <f t="shared" si="4"/>
        <v>680.1757124999993</v>
      </c>
      <c r="Q31" s="16">
        <f t="shared" si="2"/>
        <v>1195.5242874999985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30887.92</v>
      </c>
      <c r="G32" s="51">
        <v>0.5</v>
      </c>
      <c r="I32" s="20">
        <f t="shared" si="0"/>
        <v>15443.96</v>
      </c>
      <c r="K32" s="5">
        <f t="shared" si="1"/>
        <v>15443.96</v>
      </c>
      <c r="M32" s="14">
        <v>0.470875</v>
      </c>
      <c r="O32" s="5">
        <f t="shared" si="4"/>
        <v>7272.174665</v>
      </c>
      <c r="Q32" s="16">
        <f t="shared" si="2"/>
        <v>8171.785335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14370.32</v>
      </c>
      <c r="G33" s="51">
        <v>0.5</v>
      </c>
      <c r="I33" s="20">
        <f t="shared" si="0"/>
        <v>7185.16</v>
      </c>
      <c r="K33" s="5">
        <f t="shared" si="1"/>
        <v>7185.16</v>
      </c>
      <c r="M33" s="14">
        <v>0.38</v>
      </c>
      <c r="O33" s="5">
        <f t="shared" si="4"/>
        <v>2730.3608</v>
      </c>
      <c r="Q33" s="16">
        <f t="shared" si="2"/>
        <v>4454.7991999999995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42607.42</v>
      </c>
      <c r="G34" s="51">
        <v>0.5</v>
      </c>
      <c r="I34" s="20">
        <f t="shared" si="0"/>
        <v>21303.71</v>
      </c>
      <c r="K34" s="5">
        <f t="shared" si="1"/>
        <v>21303.71</v>
      </c>
      <c r="M34" s="14">
        <v>0.38025000000000003</v>
      </c>
      <c r="O34" s="5">
        <f t="shared" si="4"/>
        <v>8100.7357275</v>
      </c>
      <c r="Q34" s="16">
        <f t="shared" si="2"/>
        <v>13202.9742725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34570.16</v>
      </c>
      <c r="G35" s="51">
        <v>0.5</v>
      </c>
      <c r="I35" s="20">
        <f t="shared" si="0"/>
        <v>17285.08</v>
      </c>
      <c r="K35" s="5">
        <f t="shared" si="1"/>
        <v>17285.08</v>
      </c>
      <c r="M35" s="14">
        <v>0.41974999999999996</v>
      </c>
      <c r="O35" s="5">
        <f t="shared" si="4"/>
        <v>7255.41233</v>
      </c>
      <c r="Q35" s="16">
        <f t="shared" si="2"/>
        <v>10029.667670000003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18494.5</v>
      </c>
      <c r="G36" s="51">
        <v>0.5</v>
      </c>
      <c r="I36" s="20">
        <f t="shared" si="0"/>
        <v>9247.25</v>
      </c>
      <c r="K36" s="5">
        <f t="shared" si="1"/>
        <v>9247.25</v>
      </c>
      <c r="M36" s="14">
        <v>0.48162499999999997</v>
      </c>
      <c r="O36" s="5">
        <f t="shared" si="4"/>
        <v>4453.70678125</v>
      </c>
      <c r="Q36" s="16">
        <f t="shared" si="2"/>
        <v>4793.54321875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252553.68</v>
      </c>
      <c r="G37" s="51">
        <v>0.5</v>
      </c>
      <c r="I37" s="20">
        <f t="shared" si="0"/>
        <v>126276.84</v>
      </c>
      <c r="K37" s="5">
        <f t="shared" si="1"/>
        <v>126276.84</v>
      </c>
      <c r="M37" s="14">
        <v>0.576375</v>
      </c>
      <c r="O37" s="5">
        <f t="shared" si="4"/>
        <v>72782.81365499999</v>
      </c>
      <c r="Q37" s="16">
        <f t="shared" si="2"/>
        <v>53494.026345000006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50058.65999999999</v>
      </c>
      <c r="G38" s="51">
        <v>0.5</v>
      </c>
      <c r="I38" s="20">
        <f t="shared" si="0"/>
        <v>25029.329999999994</v>
      </c>
      <c r="K38" s="5">
        <f t="shared" si="1"/>
        <v>25029.329999999994</v>
      </c>
      <c r="M38" s="14">
        <v>0.573</v>
      </c>
      <c r="O38" s="5">
        <f t="shared" si="4"/>
        <v>14341.806089999996</v>
      </c>
      <c r="Q38" s="16">
        <f t="shared" si="2"/>
        <v>10687.523909999998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1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6214.24</v>
      </c>
      <c r="G40" s="51">
        <v>0.5</v>
      </c>
      <c r="I40" s="20">
        <f t="shared" si="0"/>
        <v>3107.12</v>
      </c>
      <c r="K40" s="5">
        <f t="shared" si="1"/>
        <v>3107.12</v>
      </c>
      <c r="M40" s="14">
        <v>0.476375</v>
      </c>
      <c r="O40" s="5">
        <f t="shared" si="4"/>
        <v>1480.15429</v>
      </c>
      <c r="Q40" s="16">
        <f t="shared" si="2"/>
        <v>1626.96571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31852.020000000004</v>
      </c>
      <c r="G41" s="51">
        <v>0.5</v>
      </c>
      <c r="I41" s="20">
        <f t="shared" si="0"/>
        <v>15926.010000000002</v>
      </c>
      <c r="K41" s="5">
        <f t="shared" si="1"/>
        <v>15926.010000000002</v>
      </c>
      <c r="M41" s="14">
        <v>0.35375</v>
      </c>
      <c r="O41" s="5">
        <f t="shared" si="4"/>
        <v>5633.826037500001</v>
      </c>
      <c r="Q41" s="16">
        <f t="shared" si="2"/>
        <v>10292.183962500001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54163.1</v>
      </c>
      <c r="G42" s="51">
        <v>0.5</v>
      </c>
      <c r="I42" s="20">
        <f t="shared" si="0"/>
        <v>27081.55</v>
      </c>
      <c r="K42" s="5">
        <f t="shared" si="1"/>
        <v>27081.55</v>
      </c>
      <c r="M42" s="14">
        <v>0.5435</v>
      </c>
      <c r="O42" s="5">
        <f t="shared" si="4"/>
        <v>14718.822424999998</v>
      </c>
      <c r="Q42" s="16">
        <f t="shared" si="2"/>
        <v>12362.727575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51">
        <v>0.5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4532.82</v>
      </c>
      <c r="G44" s="51">
        <v>0.5</v>
      </c>
      <c r="I44" s="20">
        <f t="shared" si="0"/>
        <v>2266.41</v>
      </c>
      <c r="K44" s="5">
        <f t="shared" si="1"/>
        <v>2266.41</v>
      </c>
      <c r="M44" s="14">
        <v>0.46087500000000003</v>
      </c>
      <c r="O44" s="5">
        <f t="shared" si="4"/>
        <v>1044.53170875</v>
      </c>
      <c r="Q44" s="16">
        <f t="shared" si="2"/>
        <v>1221.8782912499998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35808.259999999995</v>
      </c>
      <c r="G45" s="51">
        <v>0.5</v>
      </c>
      <c r="I45" s="20">
        <f t="shared" si="0"/>
        <v>17904.129999999997</v>
      </c>
      <c r="K45" s="5">
        <f t="shared" si="1"/>
        <v>17904.129999999997</v>
      </c>
      <c r="M45" s="14">
        <v>0.6088749999999999</v>
      </c>
      <c r="O45" s="5">
        <f t="shared" si="4"/>
        <v>10901.377153749998</v>
      </c>
      <c r="Q45" s="16">
        <f t="shared" si="2"/>
        <v>7002.7528462499995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51">
        <v>0.5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1">
        <v>0.5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14895.78</v>
      </c>
      <c r="G48" s="51">
        <v>0.5</v>
      </c>
      <c r="I48" s="20">
        <f t="shared" si="0"/>
        <v>7447.89</v>
      </c>
      <c r="K48" s="5">
        <f t="shared" si="1"/>
        <v>7447.89</v>
      </c>
      <c r="M48" s="14">
        <v>0.28325</v>
      </c>
      <c r="O48" s="5">
        <f t="shared" si="4"/>
        <v>2109.6148425</v>
      </c>
      <c r="Q48" s="16">
        <f t="shared" si="2"/>
        <v>5338.2751575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51975.07000000001</v>
      </c>
      <c r="G49" s="51">
        <v>0.5</v>
      </c>
      <c r="I49" s="20">
        <f t="shared" si="0"/>
        <v>25987.535000000003</v>
      </c>
      <c r="K49" s="5">
        <f t="shared" si="1"/>
        <v>25987.535000000003</v>
      </c>
      <c r="M49" s="14">
        <v>0.291875</v>
      </c>
      <c r="O49" s="5">
        <f t="shared" si="4"/>
        <v>7585.1117781250005</v>
      </c>
      <c r="Q49" s="16">
        <f t="shared" si="2"/>
        <v>18402.423221875004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52572.17</v>
      </c>
      <c r="G50" s="51">
        <v>0.5</v>
      </c>
      <c r="I50" s="20">
        <f t="shared" si="0"/>
        <v>26286.085</v>
      </c>
      <c r="K50" s="5">
        <f t="shared" si="1"/>
        <v>26286.085</v>
      </c>
      <c r="M50" s="14">
        <v>0.5555</v>
      </c>
      <c r="O50" s="5">
        <f t="shared" si="4"/>
        <v>14601.9202175</v>
      </c>
      <c r="Q50" s="16">
        <f t="shared" si="2"/>
        <v>11684.1647825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162483.09999999998</v>
      </c>
      <c r="G51" s="51">
        <v>0.5</v>
      </c>
      <c r="I51" s="20">
        <f t="shared" si="0"/>
        <v>81241.54999999999</v>
      </c>
      <c r="K51" s="5">
        <f t="shared" si="1"/>
        <v>81241.54999999999</v>
      </c>
      <c r="M51" s="14">
        <v>0.469375</v>
      </c>
      <c r="O51" s="5">
        <f t="shared" si="4"/>
        <v>38132.75253124999</v>
      </c>
      <c r="Q51" s="16">
        <f t="shared" si="2"/>
        <v>43108.797468749995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9754.46</v>
      </c>
      <c r="G52" s="51">
        <v>0.5</v>
      </c>
      <c r="I52" s="20">
        <f t="shared" si="0"/>
        <v>4877.23</v>
      </c>
      <c r="K52" s="5">
        <f t="shared" si="1"/>
        <v>4877.23</v>
      </c>
      <c r="M52" s="14">
        <v>0.34825</v>
      </c>
      <c r="O52" s="5">
        <f t="shared" si="4"/>
        <v>1698.4953475</v>
      </c>
      <c r="Q52" s="16">
        <f t="shared" si="2"/>
        <v>3178.7346524999994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1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26319.6</v>
      </c>
      <c r="G54" s="51">
        <v>0.5</v>
      </c>
      <c r="I54" s="20">
        <f t="shared" si="0"/>
        <v>13159.8</v>
      </c>
      <c r="K54" s="5">
        <f t="shared" si="1"/>
        <v>13159.8</v>
      </c>
      <c r="M54" s="14">
        <v>0.451625</v>
      </c>
      <c r="O54" s="5">
        <f t="shared" si="4"/>
        <v>5943.294675</v>
      </c>
      <c r="Q54" s="16">
        <f t="shared" si="2"/>
        <v>7216.505324999999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58238</v>
      </c>
      <c r="G55" s="51">
        <v>0.5</v>
      </c>
      <c r="I55" s="20">
        <f t="shared" si="0"/>
        <v>29119</v>
      </c>
      <c r="K55" s="5">
        <f t="shared" si="1"/>
        <v>29119</v>
      </c>
      <c r="M55" s="14">
        <v>0.560375</v>
      </c>
      <c r="O55" s="5">
        <f t="shared" si="4"/>
        <v>16317.559624999998</v>
      </c>
      <c r="Q55" s="16">
        <f t="shared" si="2"/>
        <v>12801.440375000002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1">
        <v>0.5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55934.42</v>
      </c>
      <c r="G57" s="51">
        <v>0.5</v>
      </c>
      <c r="I57" s="20">
        <f t="shared" si="0"/>
        <v>27967.21</v>
      </c>
      <c r="K57" s="5">
        <f t="shared" si="1"/>
        <v>27967.21</v>
      </c>
      <c r="M57" s="14">
        <v>0.45337500000000003</v>
      </c>
      <c r="O57" s="5">
        <f t="shared" si="4"/>
        <v>12679.63383375</v>
      </c>
      <c r="Q57" s="16">
        <f t="shared" si="2"/>
        <v>15287.576166249999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393.1899999999987</v>
      </c>
      <c r="G58" s="51">
        <v>0.5</v>
      </c>
      <c r="I58" s="20">
        <f t="shared" si="0"/>
        <v>196.59499999999935</v>
      </c>
      <c r="K58" s="5">
        <f t="shared" si="1"/>
        <v>196.59499999999935</v>
      </c>
      <c r="M58" s="14">
        <v>0.48162499999999997</v>
      </c>
      <c r="O58" s="5">
        <f t="shared" si="4"/>
        <v>94.68506687499968</v>
      </c>
      <c r="Q58" s="16">
        <f t="shared" si="2"/>
        <v>101.90993312499967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47114.58</v>
      </c>
      <c r="G59" s="51">
        <v>0.5</v>
      </c>
      <c r="I59" s="20">
        <f t="shared" si="0"/>
        <v>23557.29</v>
      </c>
      <c r="K59" s="5">
        <f t="shared" si="1"/>
        <v>23557.29</v>
      </c>
      <c r="M59" s="14">
        <v>0.548875</v>
      </c>
      <c r="O59" s="5">
        <f t="shared" si="4"/>
        <v>12930.00754875</v>
      </c>
      <c r="Q59" s="16">
        <f t="shared" si="2"/>
        <v>10627.282451250001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1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67003.69</v>
      </c>
      <c r="G61" s="51">
        <v>0.5</v>
      </c>
      <c r="I61" s="20">
        <f t="shared" si="0"/>
        <v>33501.845</v>
      </c>
      <c r="K61" s="5">
        <f t="shared" si="1"/>
        <v>33501.845</v>
      </c>
      <c r="M61" s="17">
        <v>0.5955</v>
      </c>
      <c r="O61" s="5">
        <f t="shared" si="4"/>
        <v>19950.3486975</v>
      </c>
      <c r="Q61" s="16">
        <f t="shared" si="2"/>
        <v>13551.4963025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34852.32</v>
      </c>
      <c r="G62" s="51">
        <v>0.5</v>
      </c>
      <c r="I62" s="20">
        <f t="shared" si="0"/>
        <v>17426.16</v>
      </c>
      <c r="K62" s="5">
        <f t="shared" si="1"/>
        <v>17426.16</v>
      </c>
      <c r="M62" s="14">
        <v>0.550125</v>
      </c>
      <c r="O62" s="5">
        <f t="shared" si="4"/>
        <v>9586.56627</v>
      </c>
      <c r="Q62" s="16">
        <f t="shared" si="2"/>
        <v>7839.5937300000005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12198.5</v>
      </c>
      <c r="G63" s="51">
        <v>0.5</v>
      </c>
      <c r="I63" s="20">
        <f t="shared" si="0"/>
        <v>6099.25</v>
      </c>
      <c r="K63" s="5">
        <f t="shared" si="1"/>
        <v>6099.25</v>
      </c>
      <c r="M63" s="14">
        <v>0.21225</v>
      </c>
      <c r="O63" s="5">
        <f t="shared" si="4"/>
        <v>1294.5658125</v>
      </c>
      <c r="Q63" s="16">
        <f t="shared" si="2"/>
        <v>4804.6841875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18606.34</v>
      </c>
      <c r="G64" s="51">
        <v>0.5</v>
      </c>
      <c r="I64" s="20">
        <f t="shared" si="0"/>
        <v>9303.17</v>
      </c>
      <c r="K64" s="5">
        <f t="shared" si="1"/>
        <v>9303.17</v>
      </c>
      <c r="M64" s="14">
        <v>0.419375</v>
      </c>
      <c r="O64" s="5">
        <f t="shared" si="4"/>
        <v>3901.51691875</v>
      </c>
      <c r="Q64" s="16">
        <f t="shared" si="2"/>
        <v>5401.6530812500005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11949.26</v>
      </c>
      <c r="G65" s="51">
        <v>0.5</v>
      </c>
      <c r="I65" s="20">
        <f t="shared" si="0"/>
        <v>5974.63</v>
      </c>
      <c r="K65" s="5">
        <f t="shared" si="1"/>
        <v>5974.63</v>
      </c>
      <c r="M65" s="14">
        <v>0.533875</v>
      </c>
      <c r="O65" s="5">
        <f t="shared" si="4"/>
        <v>3189.70559125</v>
      </c>
      <c r="Q65" s="16">
        <f t="shared" si="2"/>
        <v>2784.92440875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58864.04000000001</v>
      </c>
      <c r="G66" s="51">
        <v>0.5</v>
      </c>
      <c r="I66" s="20">
        <f t="shared" si="0"/>
        <v>29432.020000000004</v>
      </c>
      <c r="K66" s="5">
        <f t="shared" si="1"/>
        <v>29432.020000000004</v>
      </c>
      <c r="M66" s="14">
        <v>0.28575</v>
      </c>
      <c r="O66" s="5">
        <f t="shared" si="4"/>
        <v>8410.199715</v>
      </c>
      <c r="Q66" s="16">
        <f t="shared" si="2"/>
        <v>21021.820285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1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12198.5</v>
      </c>
      <c r="G68" s="51">
        <v>0.5</v>
      </c>
      <c r="I68" s="20">
        <f t="shared" si="0"/>
        <v>6099.25</v>
      </c>
      <c r="K68" s="5">
        <f t="shared" si="1"/>
        <v>6099.25</v>
      </c>
      <c r="M68" s="14">
        <v>0.35424999999999995</v>
      </c>
      <c r="O68" s="5">
        <f t="shared" si="4"/>
        <v>2160.6593125</v>
      </c>
      <c r="Q68" s="16">
        <f t="shared" si="2"/>
        <v>3938.5906875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11411.5</v>
      </c>
      <c r="G69" s="51">
        <v>0.5</v>
      </c>
      <c r="I69" s="20">
        <f t="shared" si="0"/>
        <v>5705.75</v>
      </c>
      <c r="K69" s="5">
        <f t="shared" si="1"/>
        <v>5705.75</v>
      </c>
      <c r="M69" s="14">
        <v>0.39149999999999996</v>
      </c>
      <c r="O69" s="5">
        <f t="shared" si="4"/>
        <v>2233.801125</v>
      </c>
      <c r="Q69" s="16">
        <f t="shared" si="2"/>
        <v>3471.948875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17290.6</v>
      </c>
      <c r="G70" s="51">
        <v>0.5</v>
      </c>
      <c r="I70" s="20">
        <f t="shared" si="0"/>
        <v>8645.3</v>
      </c>
      <c r="K70" s="5">
        <f t="shared" si="1"/>
        <v>8645.3</v>
      </c>
      <c r="M70" s="14">
        <v>0.541125</v>
      </c>
      <c r="O70" s="5">
        <f t="shared" si="4"/>
        <v>4678.187962499999</v>
      </c>
      <c r="Q70" s="16">
        <f t="shared" si="2"/>
        <v>3967.1120375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51">
        <v>0.5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1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51">
        <v>0.5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59433.64</v>
      </c>
      <c r="G74" s="51">
        <v>0.5</v>
      </c>
      <c r="I74" s="20">
        <f aca="true" t="shared" si="5" ref="I74:I137">E74*G74</f>
        <v>29716.82</v>
      </c>
      <c r="K74" s="5">
        <f aca="true" t="shared" si="6" ref="K74:K135">E74-I74</f>
        <v>29716.82</v>
      </c>
      <c r="M74" s="14">
        <v>0.510375</v>
      </c>
      <c r="O74" s="5">
        <f t="shared" si="4"/>
        <v>15166.7220075</v>
      </c>
      <c r="Q74" s="16">
        <f aca="true" t="shared" si="7" ref="Q74:Q135">K74-O74</f>
        <v>14550.0979925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13817.16</v>
      </c>
      <c r="G75" s="51">
        <v>0.5</v>
      </c>
      <c r="I75" s="20">
        <f t="shared" si="5"/>
        <v>6908.58</v>
      </c>
      <c r="K75" s="5">
        <f t="shared" si="6"/>
        <v>6908.58</v>
      </c>
      <c r="M75" s="14">
        <v>0.358125</v>
      </c>
      <c r="O75" s="5">
        <f aca="true" t="shared" si="9" ref="O75:O135">K75*M75</f>
        <v>2474.1352125000003</v>
      </c>
      <c r="Q75" s="16">
        <f t="shared" si="7"/>
        <v>4434.4447875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1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7675.58</v>
      </c>
      <c r="G77" s="51">
        <v>0.5</v>
      </c>
      <c r="I77" s="20">
        <f t="shared" si="5"/>
        <v>3837.79</v>
      </c>
      <c r="K77" s="5">
        <f t="shared" si="6"/>
        <v>3837.79</v>
      </c>
      <c r="M77" s="14">
        <v>0.294375</v>
      </c>
      <c r="O77" s="5">
        <f t="shared" si="9"/>
        <v>1129.74943125</v>
      </c>
      <c r="Q77" s="16">
        <f t="shared" si="7"/>
        <v>2708.0405687499997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11018</v>
      </c>
      <c r="G78" s="51">
        <v>0.5</v>
      </c>
      <c r="I78" s="20">
        <f t="shared" si="5"/>
        <v>5509</v>
      </c>
      <c r="K78" s="5">
        <f t="shared" si="6"/>
        <v>5509</v>
      </c>
      <c r="M78" s="14">
        <v>0.54275</v>
      </c>
      <c r="O78" s="5">
        <f t="shared" si="9"/>
        <v>2990.0097499999997</v>
      </c>
      <c r="Q78" s="16">
        <f t="shared" si="7"/>
        <v>2518.9902500000003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4291.8</v>
      </c>
      <c r="G79" s="51">
        <v>0.5</v>
      </c>
      <c r="I79" s="20">
        <f t="shared" si="5"/>
        <v>2145.9</v>
      </c>
      <c r="K79" s="5">
        <f t="shared" si="6"/>
        <v>2145.9</v>
      </c>
      <c r="M79" s="14">
        <v>0.279</v>
      </c>
      <c r="O79" s="5">
        <f t="shared" si="9"/>
        <v>598.7061000000001</v>
      </c>
      <c r="Q79" s="16">
        <f t="shared" si="7"/>
        <v>1547.1939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4532.82</v>
      </c>
      <c r="G80" s="51">
        <v>0.5</v>
      </c>
      <c r="I80" s="20">
        <f t="shared" si="5"/>
        <v>2266.41</v>
      </c>
      <c r="K80" s="5">
        <f t="shared" si="6"/>
        <v>2266.41</v>
      </c>
      <c r="M80" s="14">
        <v>0.46449999999999997</v>
      </c>
      <c r="O80" s="5">
        <f t="shared" si="9"/>
        <v>1052.747445</v>
      </c>
      <c r="Q80" s="16">
        <f t="shared" si="7"/>
        <v>1213.6625549999999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330797.06</v>
      </c>
      <c r="G81" s="51">
        <v>0.5</v>
      </c>
      <c r="I81" s="20">
        <f t="shared" si="5"/>
        <v>165398.53</v>
      </c>
      <c r="K81" s="5">
        <f t="shared" si="6"/>
        <v>165398.53</v>
      </c>
      <c r="M81" s="14">
        <v>0.42674999999999996</v>
      </c>
      <c r="O81" s="5">
        <f t="shared" si="9"/>
        <v>70583.8226775</v>
      </c>
      <c r="Q81" s="16">
        <f t="shared" si="7"/>
        <v>94814.7073225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2604</v>
      </c>
      <c r="G82" s="51">
        <v>0.5</v>
      </c>
      <c r="I82" s="20">
        <f t="shared" si="5"/>
        <v>1302</v>
      </c>
      <c r="K82" s="5">
        <f t="shared" si="6"/>
        <v>1302</v>
      </c>
      <c r="M82" s="14">
        <v>0.365375</v>
      </c>
      <c r="O82" s="5">
        <f t="shared" si="9"/>
        <v>475.71825</v>
      </c>
      <c r="Q82" s="16">
        <f t="shared" si="7"/>
        <v>826.28175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11805</v>
      </c>
      <c r="G83" s="51">
        <v>0.5</v>
      </c>
      <c r="I83" s="20">
        <f t="shared" si="5"/>
        <v>5902.5</v>
      </c>
      <c r="K83" s="5">
        <f t="shared" si="6"/>
        <v>5902.5</v>
      </c>
      <c r="M83" s="14">
        <v>0.524875</v>
      </c>
      <c r="O83" s="5">
        <f t="shared" si="9"/>
        <v>3098.0746875</v>
      </c>
      <c r="Q83" s="16">
        <f t="shared" si="7"/>
        <v>2804.4253125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12198.5</v>
      </c>
      <c r="G84" s="51">
        <v>0.5</v>
      </c>
      <c r="I84" s="20">
        <f t="shared" si="5"/>
        <v>6099.25</v>
      </c>
      <c r="K84" s="5">
        <f t="shared" si="6"/>
        <v>6099.25</v>
      </c>
      <c r="M84" s="14">
        <v>0.403375</v>
      </c>
      <c r="O84" s="5">
        <f t="shared" si="9"/>
        <v>2460.2849687499997</v>
      </c>
      <c r="Q84" s="16">
        <f t="shared" si="7"/>
        <v>3638.9650312500003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19984.5</v>
      </c>
      <c r="G85" s="51">
        <v>0.5</v>
      </c>
      <c r="I85" s="20">
        <f t="shared" si="5"/>
        <v>9992.25</v>
      </c>
      <c r="K85" s="5">
        <f t="shared" si="6"/>
        <v>9992.25</v>
      </c>
      <c r="M85" s="14">
        <v>0.549625</v>
      </c>
      <c r="O85" s="5">
        <f t="shared" si="9"/>
        <v>5491.99040625</v>
      </c>
      <c r="Q85" s="16">
        <f t="shared" si="7"/>
        <v>4500.25959375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33462.64</v>
      </c>
      <c r="G86" s="51">
        <v>0.5</v>
      </c>
      <c r="I86" s="20">
        <f t="shared" si="5"/>
        <v>16731.32</v>
      </c>
      <c r="K86" s="5">
        <f t="shared" si="6"/>
        <v>16731.32</v>
      </c>
      <c r="M86" s="14">
        <v>0.292</v>
      </c>
      <c r="O86" s="5">
        <f t="shared" si="9"/>
        <v>4885.54544</v>
      </c>
      <c r="Q86" s="16">
        <f t="shared" si="7"/>
        <v>11845.77456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39610.22</v>
      </c>
      <c r="G87" s="51">
        <v>0.5</v>
      </c>
      <c r="I87" s="20">
        <f t="shared" si="5"/>
        <v>19805.11</v>
      </c>
      <c r="K87" s="5">
        <f t="shared" si="6"/>
        <v>19805.11</v>
      </c>
      <c r="M87" s="14">
        <v>0.430625</v>
      </c>
      <c r="O87" s="5">
        <f t="shared" si="9"/>
        <v>8528.57549375</v>
      </c>
      <c r="Q87" s="16">
        <f t="shared" si="7"/>
        <v>11276.53450625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22348.68</v>
      </c>
      <c r="G88" s="51">
        <v>0.5</v>
      </c>
      <c r="I88" s="20">
        <f t="shared" si="5"/>
        <v>11174.34</v>
      </c>
      <c r="K88" s="5">
        <f t="shared" si="6"/>
        <v>11174.34</v>
      </c>
      <c r="M88" s="14">
        <v>0.23675000000000002</v>
      </c>
      <c r="O88" s="5">
        <f t="shared" si="9"/>
        <v>2645.524995</v>
      </c>
      <c r="Q88" s="16">
        <f t="shared" si="7"/>
        <v>8528.815005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11805</v>
      </c>
      <c r="G89" s="51">
        <v>0.5</v>
      </c>
      <c r="I89" s="20">
        <f t="shared" si="5"/>
        <v>5902.5</v>
      </c>
      <c r="K89" s="5">
        <f t="shared" si="6"/>
        <v>5902.5</v>
      </c>
      <c r="M89" s="14">
        <v>0.39425</v>
      </c>
      <c r="O89" s="5">
        <f t="shared" si="9"/>
        <v>2327.060625</v>
      </c>
      <c r="Q89" s="16">
        <f t="shared" si="7"/>
        <v>3575.439375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44859</v>
      </c>
      <c r="G90" s="51">
        <v>0.5</v>
      </c>
      <c r="I90" s="20">
        <f t="shared" si="5"/>
        <v>22429.5</v>
      </c>
      <c r="K90" s="5">
        <f t="shared" si="6"/>
        <v>22429.5</v>
      </c>
      <c r="M90" s="14">
        <v>0.43962500000000004</v>
      </c>
      <c r="O90" s="5">
        <f t="shared" si="9"/>
        <v>9860.5689375</v>
      </c>
      <c r="Q90" s="16">
        <f t="shared" si="7"/>
        <v>12568.9310625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1">
        <v>0.5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51">
        <v>0.5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86174.26</v>
      </c>
      <c r="G93" s="51">
        <v>0.5</v>
      </c>
      <c r="I93" s="20">
        <f t="shared" si="5"/>
        <v>43087.13</v>
      </c>
      <c r="K93" s="5">
        <f t="shared" si="6"/>
        <v>43087.13</v>
      </c>
      <c r="M93" s="14">
        <v>0.5735</v>
      </c>
      <c r="O93" s="5">
        <f t="shared" si="9"/>
        <v>24710.469054999998</v>
      </c>
      <c r="Q93" s="16">
        <f t="shared" si="7"/>
        <v>18376.660945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96449.58</v>
      </c>
      <c r="G94" s="51">
        <v>0.5</v>
      </c>
      <c r="I94" s="20">
        <f t="shared" si="5"/>
        <v>48224.79</v>
      </c>
      <c r="K94" s="5">
        <f t="shared" si="6"/>
        <v>48224.79</v>
      </c>
      <c r="M94" s="14">
        <v>0.554875</v>
      </c>
      <c r="O94" s="5">
        <f t="shared" si="9"/>
        <v>26758.73035125</v>
      </c>
      <c r="Q94" s="16">
        <f t="shared" si="7"/>
        <v>21466.05964875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29906</v>
      </c>
      <c r="G95" s="51">
        <v>0.5</v>
      </c>
      <c r="I95" s="20">
        <f t="shared" si="5"/>
        <v>14953</v>
      </c>
      <c r="K95" s="5">
        <f t="shared" si="6"/>
        <v>14953</v>
      </c>
      <c r="M95" s="14">
        <v>0.49737499999999996</v>
      </c>
      <c r="O95" s="5">
        <f t="shared" si="9"/>
        <v>7437.248374999999</v>
      </c>
      <c r="Q95" s="16">
        <f t="shared" si="7"/>
        <v>7515.751625000001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6579.759999999999</v>
      </c>
      <c r="G96" s="51">
        <v>0.5</v>
      </c>
      <c r="I96" s="20">
        <f t="shared" si="5"/>
        <v>3289.8799999999997</v>
      </c>
      <c r="K96" s="5">
        <f t="shared" si="6"/>
        <v>3289.8799999999997</v>
      </c>
      <c r="M96" s="14">
        <v>0.298375</v>
      </c>
      <c r="O96" s="5">
        <f t="shared" si="9"/>
        <v>981.6179449999998</v>
      </c>
      <c r="Q96" s="16">
        <f t="shared" si="7"/>
        <v>2308.2620549999997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1">
        <v>0.5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24003.5</v>
      </c>
      <c r="G98" s="51">
        <v>0.5</v>
      </c>
      <c r="I98" s="20">
        <f t="shared" si="5"/>
        <v>12001.75</v>
      </c>
      <c r="K98" s="5">
        <f t="shared" si="6"/>
        <v>12001.75</v>
      </c>
      <c r="M98" s="14">
        <v>0.48162499999999997</v>
      </c>
      <c r="O98" s="5">
        <f t="shared" si="9"/>
        <v>5780.34284375</v>
      </c>
      <c r="Q98" s="16">
        <f t="shared" si="7"/>
        <v>6221.40715625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5296.04</v>
      </c>
      <c r="G99" s="51">
        <v>0.5</v>
      </c>
      <c r="I99" s="20">
        <f t="shared" si="5"/>
        <v>2648.02</v>
      </c>
      <c r="K99" s="5">
        <f t="shared" si="6"/>
        <v>2648.02</v>
      </c>
      <c r="M99" s="14">
        <v>0.345</v>
      </c>
      <c r="O99" s="5">
        <f t="shared" si="9"/>
        <v>913.5668999999999</v>
      </c>
      <c r="Q99" s="16">
        <f t="shared" si="7"/>
        <v>1734.4531000000002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2047.08</v>
      </c>
      <c r="G100" s="51">
        <v>0.5</v>
      </c>
      <c r="I100" s="20">
        <f t="shared" si="5"/>
        <v>1023.54</v>
      </c>
      <c r="K100" s="5">
        <f t="shared" si="6"/>
        <v>1023.54</v>
      </c>
      <c r="M100" s="14">
        <v>0.378125</v>
      </c>
      <c r="O100" s="5">
        <f t="shared" si="9"/>
        <v>387.02606249999997</v>
      </c>
      <c r="Q100" s="16">
        <f t="shared" si="7"/>
        <v>636.5139375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51">
        <v>0.5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22036</v>
      </c>
      <c r="G102" s="51">
        <v>0.5</v>
      </c>
      <c r="I102" s="20">
        <f t="shared" si="5"/>
        <v>11018</v>
      </c>
      <c r="K102" s="5">
        <f t="shared" si="6"/>
        <v>11018</v>
      </c>
      <c r="M102" s="14">
        <v>0.33849999999999997</v>
      </c>
      <c r="O102" s="5">
        <f t="shared" si="9"/>
        <v>3729.593</v>
      </c>
      <c r="Q102" s="16">
        <f t="shared" si="7"/>
        <v>7288.407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-11887.1</v>
      </c>
      <c r="G103" s="51">
        <v>0.5</v>
      </c>
      <c r="I103" s="20">
        <f t="shared" si="5"/>
        <v>-5943.55</v>
      </c>
      <c r="K103" s="5">
        <f t="shared" si="6"/>
        <v>-5943.55</v>
      </c>
      <c r="M103" s="14">
        <v>0.486</v>
      </c>
      <c r="O103" s="5">
        <f t="shared" si="9"/>
        <v>-2888.5653</v>
      </c>
      <c r="Q103" s="16">
        <f t="shared" si="7"/>
        <v>-3054.9847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66819.86</v>
      </c>
      <c r="G104" s="51">
        <v>0.5</v>
      </c>
      <c r="I104" s="20">
        <f t="shared" si="5"/>
        <v>33409.93</v>
      </c>
      <c r="K104" s="5">
        <f t="shared" si="6"/>
        <v>33409.93</v>
      </c>
      <c r="M104" s="14">
        <v>0.663625</v>
      </c>
      <c r="O104" s="5">
        <f t="shared" si="9"/>
        <v>22171.66479625</v>
      </c>
      <c r="Q104" s="16">
        <f t="shared" si="7"/>
        <v>11238.265203750001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6689.5</v>
      </c>
      <c r="G105" s="51">
        <v>0.5</v>
      </c>
      <c r="I105" s="20">
        <f t="shared" si="5"/>
        <v>3344.75</v>
      </c>
      <c r="K105" s="5">
        <f t="shared" si="6"/>
        <v>3344.75</v>
      </c>
      <c r="M105" s="14">
        <v>0.31875</v>
      </c>
      <c r="O105" s="5">
        <f t="shared" si="9"/>
        <v>1066.1390625</v>
      </c>
      <c r="Q105" s="16">
        <f t="shared" si="7"/>
        <v>2278.6109375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30466.96</v>
      </c>
      <c r="G106" s="51">
        <v>0.5</v>
      </c>
      <c r="I106" s="20">
        <f t="shared" si="5"/>
        <v>15233.48</v>
      </c>
      <c r="K106" s="5">
        <f t="shared" si="6"/>
        <v>15233.48</v>
      </c>
      <c r="M106" s="14">
        <v>0.31837499999999996</v>
      </c>
      <c r="O106" s="5">
        <f t="shared" si="9"/>
        <v>4849.959194999999</v>
      </c>
      <c r="Q106" s="16">
        <f t="shared" si="7"/>
        <v>10383.520805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12198.5</v>
      </c>
      <c r="G107" s="51">
        <v>0.5</v>
      </c>
      <c r="I107" s="20">
        <f t="shared" si="5"/>
        <v>6099.25</v>
      </c>
      <c r="K107" s="5">
        <f t="shared" si="6"/>
        <v>6099.25</v>
      </c>
      <c r="M107" s="14">
        <v>0.29112499999999997</v>
      </c>
      <c r="O107" s="5">
        <f t="shared" si="9"/>
        <v>1775.6441562499997</v>
      </c>
      <c r="Q107" s="16">
        <f t="shared" si="7"/>
        <v>4323.6058437500005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130007.10999999999</v>
      </c>
      <c r="G108" s="51">
        <v>0.5</v>
      </c>
      <c r="I108" s="20">
        <f t="shared" si="5"/>
        <v>65003.55499999999</v>
      </c>
      <c r="K108" s="5">
        <f t="shared" si="6"/>
        <v>65003.55499999999</v>
      </c>
      <c r="M108" s="14">
        <v>0.3835</v>
      </c>
      <c r="O108" s="5">
        <f t="shared" si="9"/>
        <v>24928.863342499997</v>
      </c>
      <c r="Q108" s="16">
        <f t="shared" si="7"/>
        <v>40074.69165749999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13924.96</v>
      </c>
      <c r="G109" s="51">
        <v>0.5</v>
      </c>
      <c r="I109" s="20">
        <f t="shared" si="5"/>
        <v>6962.48</v>
      </c>
      <c r="K109" s="5">
        <f t="shared" si="6"/>
        <v>6962.48</v>
      </c>
      <c r="M109" s="14">
        <v>0.464375</v>
      </c>
      <c r="O109" s="5">
        <f t="shared" si="9"/>
        <v>3233.2016499999995</v>
      </c>
      <c r="Q109" s="16">
        <f t="shared" si="7"/>
        <v>3729.27835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1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1">
        <v>0.5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10828.5</v>
      </c>
      <c r="G112" s="51">
        <v>0.5</v>
      </c>
      <c r="I112" s="20">
        <f t="shared" si="5"/>
        <v>5414.25</v>
      </c>
      <c r="K112" s="5">
        <f t="shared" si="6"/>
        <v>5414.25</v>
      </c>
      <c r="M112" s="14">
        <v>0.277875</v>
      </c>
      <c r="O112" s="5">
        <f t="shared" si="9"/>
        <v>1504.48471875</v>
      </c>
      <c r="Q112" s="16">
        <f t="shared" si="7"/>
        <v>3909.76528125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51">
        <v>0.5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-11805</v>
      </c>
      <c r="G114" s="51">
        <v>0.5</v>
      </c>
      <c r="I114" s="20">
        <f t="shared" si="5"/>
        <v>-5902.5</v>
      </c>
      <c r="K114" s="5">
        <f t="shared" si="6"/>
        <v>-5902.5</v>
      </c>
      <c r="M114" s="14">
        <v>0.43012500000000004</v>
      </c>
      <c r="O114" s="5">
        <f t="shared" si="9"/>
        <v>-2538.8128125000003</v>
      </c>
      <c r="Q114" s="16">
        <f t="shared" si="7"/>
        <v>-3363.6871874999997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51">
        <v>0.5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21264.14</v>
      </c>
      <c r="G116" s="51">
        <v>0.5</v>
      </c>
      <c r="I116" s="20">
        <f t="shared" si="5"/>
        <v>10632.07</v>
      </c>
      <c r="K116" s="5">
        <f t="shared" si="6"/>
        <v>10632.07</v>
      </c>
      <c r="M116" s="14">
        <v>0.402875</v>
      </c>
      <c r="O116" s="5">
        <f t="shared" si="9"/>
        <v>4283.395201249999</v>
      </c>
      <c r="Q116" s="16">
        <f t="shared" si="7"/>
        <v>6348.67479875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46939.99999999999</v>
      </c>
      <c r="G117" s="51">
        <v>0.5</v>
      </c>
      <c r="I117" s="20">
        <f t="shared" si="5"/>
        <v>23469.999999999996</v>
      </c>
      <c r="K117" s="5">
        <f t="shared" si="6"/>
        <v>23469.999999999996</v>
      </c>
      <c r="M117" s="14">
        <v>0.47600000000000003</v>
      </c>
      <c r="O117" s="5">
        <f t="shared" si="9"/>
        <v>11171.72</v>
      </c>
      <c r="Q117" s="16">
        <f t="shared" si="7"/>
        <v>12298.279999999997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30830.68</v>
      </c>
      <c r="G118" s="51">
        <v>0.5</v>
      </c>
      <c r="I118" s="20">
        <f t="shared" si="5"/>
        <v>15415.34</v>
      </c>
      <c r="K118" s="5">
        <f t="shared" si="6"/>
        <v>15415.34</v>
      </c>
      <c r="M118" s="14">
        <v>0.333375</v>
      </c>
      <c r="O118" s="5">
        <f t="shared" si="9"/>
        <v>5139.0889725</v>
      </c>
      <c r="Q118" s="16">
        <f t="shared" si="7"/>
        <v>10276.2510275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1">
        <v>0.5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56968.94</v>
      </c>
      <c r="G120" s="51">
        <v>0.5</v>
      </c>
      <c r="I120" s="20">
        <f t="shared" si="5"/>
        <v>28484.47</v>
      </c>
      <c r="K120" s="5">
        <f t="shared" si="6"/>
        <v>28484.47</v>
      </c>
      <c r="M120" s="14">
        <v>0.342</v>
      </c>
      <c r="O120" s="5">
        <f t="shared" si="9"/>
        <v>9741.688740000001</v>
      </c>
      <c r="Q120" s="16">
        <f t="shared" si="7"/>
        <v>18742.78126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39943.82</v>
      </c>
      <c r="G121" s="51">
        <v>0.5</v>
      </c>
      <c r="I121" s="20">
        <f t="shared" si="5"/>
        <v>19971.91</v>
      </c>
      <c r="K121" s="5">
        <f t="shared" si="6"/>
        <v>19971.91</v>
      </c>
      <c r="M121" s="14">
        <v>0.521</v>
      </c>
      <c r="O121" s="5">
        <f t="shared" si="9"/>
        <v>10405.36511</v>
      </c>
      <c r="Q121" s="16">
        <f t="shared" si="7"/>
        <v>9566.54489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1">
        <v>0.5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1">
        <v>0.5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-46879.740000000005</v>
      </c>
      <c r="G124" s="51">
        <v>0.5</v>
      </c>
      <c r="I124" s="20">
        <f t="shared" si="5"/>
        <v>-23439.870000000003</v>
      </c>
      <c r="K124" s="5">
        <f t="shared" si="6"/>
        <v>-23439.870000000003</v>
      </c>
      <c r="M124" s="14">
        <v>0.34662499999999996</v>
      </c>
      <c r="O124" s="5">
        <f t="shared" si="9"/>
        <v>-8124.84493875</v>
      </c>
      <c r="Q124" s="16">
        <f t="shared" si="7"/>
        <v>-15315.025061250002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100462.5</v>
      </c>
      <c r="G125" s="51">
        <v>0.5</v>
      </c>
      <c r="I125" s="20">
        <f t="shared" si="5"/>
        <v>50231.25</v>
      </c>
      <c r="K125" s="5">
        <f t="shared" si="6"/>
        <v>50231.25</v>
      </c>
      <c r="M125" s="14">
        <v>0.306875</v>
      </c>
      <c r="O125" s="5">
        <f t="shared" si="9"/>
        <v>15414.71484375</v>
      </c>
      <c r="Q125" s="16">
        <f t="shared" si="7"/>
        <v>34816.53515625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51">
        <v>0.5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30646.120000000003</v>
      </c>
      <c r="G127" s="51">
        <v>0.5</v>
      </c>
      <c r="I127" s="20">
        <f t="shared" si="5"/>
        <v>15323.060000000001</v>
      </c>
      <c r="K127" s="5">
        <f t="shared" si="6"/>
        <v>15323.060000000001</v>
      </c>
      <c r="M127" s="14">
        <v>0.441875</v>
      </c>
      <c r="O127" s="5">
        <f t="shared" si="9"/>
        <v>6770.877137500001</v>
      </c>
      <c r="Q127" s="16">
        <f t="shared" si="7"/>
        <v>8552.182862500002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11887.1</v>
      </c>
      <c r="G128" s="51">
        <v>0.5</v>
      </c>
      <c r="I128" s="20">
        <f t="shared" si="5"/>
        <v>5943.55</v>
      </c>
      <c r="K128" s="5">
        <f t="shared" si="6"/>
        <v>5943.55</v>
      </c>
      <c r="M128" s="14">
        <v>0.348375</v>
      </c>
      <c r="O128" s="5">
        <f t="shared" si="9"/>
        <v>2070.58423125</v>
      </c>
      <c r="Q128" s="16">
        <f t="shared" si="7"/>
        <v>3872.9657687500003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-5838.82</v>
      </c>
      <c r="G129" s="51">
        <v>0.5</v>
      </c>
      <c r="I129" s="20">
        <f t="shared" si="5"/>
        <v>-2919.41</v>
      </c>
      <c r="K129" s="5">
        <f t="shared" si="6"/>
        <v>-2919.41</v>
      </c>
      <c r="M129" s="14">
        <v>0.325625</v>
      </c>
      <c r="O129" s="5">
        <f t="shared" si="9"/>
        <v>-950.63288125</v>
      </c>
      <c r="Q129" s="16">
        <f t="shared" si="7"/>
        <v>-1968.7771187499998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51">
        <v>0.5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119088.79999999999</v>
      </c>
      <c r="G131" s="51">
        <v>0.5</v>
      </c>
      <c r="I131" s="20">
        <f t="shared" si="5"/>
        <v>59544.399999999994</v>
      </c>
      <c r="K131" s="5">
        <f t="shared" si="6"/>
        <v>59544.399999999994</v>
      </c>
      <c r="M131" s="14">
        <v>0.461375</v>
      </c>
      <c r="O131" s="5">
        <f t="shared" si="9"/>
        <v>27472.297549999996</v>
      </c>
      <c r="Q131" s="16">
        <f t="shared" si="7"/>
        <v>32072.10245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66523.04</v>
      </c>
      <c r="G132" s="51">
        <v>0.5</v>
      </c>
      <c r="I132" s="20">
        <f t="shared" si="5"/>
        <v>33261.52</v>
      </c>
      <c r="K132" s="5">
        <f t="shared" si="6"/>
        <v>33261.52</v>
      </c>
      <c r="M132" s="14">
        <v>0.38399999999999995</v>
      </c>
      <c r="O132" s="5">
        <f t="shared" si="9"/>
        <v>12772.423679999998</v>
      </c>
      <c r="Q132" s="16">
        <f t="shared" si="7"/>
        <v>20489.096319999997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51">
        <v>0.5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30331.64</v>
      </c>
      <c r="G134" s="51">
        <v>0.5</v>
      </c>
      <c r="I134" s="20">
        <f t="shared" si="5"/>
        <v>15165.82</v>
      </c>
      <c r="K134" s="5">
        <f t="shared" si="6"/>
        <v>15165.82</v>
      </c>
      <c r="M134" s="14">
        <v>0.337375</v>
      </c>
      <c r="O134" s="5">
        <f t="shared" si="9"/>
        <v>5116.5685225</v>
      </c>
      <c r="Q134" s="16">
        <f t="shared" si="7"/>
        <v>10049.2514775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33176.799999999996</v>
      </c>
      <c r="G135" s="51">
        <v>0.5</v>
      </c>
      <c r="I135" s="20">
        <f t="shared" si="5"/>
        <v>16588.399999999998</v>
      </c>
      <c r="K135" s="5">
        <f t="shared" si="6"/>
        <v>16588.399999999998</v>
      </c>
      <c r="M135" s="14">
        <v>0.304</v>
      </c>
      <c r="O135" s="5">
        <f t="shared" si="9"/>
        <v>5042.873599999999</v>
      </c>
      <c r="Q135" s="16">
        <f t="shared" si="7"/>
        <v>11545.526399999999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258545.94000000006</v>
      </c>
      <c r="G136" s="51">
        <v>0.5</v>
      </c>
      <c r="I136" s="20">
        <f t="shared" si="5"/>
        <v>129272.97000000003</v>
      </c>
      <c r="K136" s="5">
        <f>E136-I136</f>
        <v>129272.97000000003</v>
      </c>
      <c r="M136" s="14">
        <v>0.446125</v>
      </c>
      <c r="O136" s="5">
        <f>K136*M136</f>
        <v>57671.90374125001</v>
      </c>
      <c r="Q136" s="16">
        <f>K136-O136</f>
        <v>71601.06625875001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51">
        <v>0.5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7961</v>
      </c>
      <c r="G138" s="51">
        <v>0.5</v>
      </c>
      <c r="I138" s="20">
        <f>E138*G138</f>
        <v>3980.5</v>
      </c>
      <c r="K138" s="5">
        <f>E138-I138</f>
        <v>3980.5</v>
      </c>
      <c r="M138" s="14">
        <v>0.569125</v>
      </c>
      <c r="O138" s="5">
        <f>K138*M138</f>
        <v>2265.4020625</v>
      </c>
      <c r="Q138" s="16">
        <f>K138-O138</f>
        <v>1715.0979375000002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1">
        <v>0.5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3624571.6999999997</v>
      </c>
      <c r="G143" s="6"/>
      <c r="I143" s="18">
        <f>SUM(I9:I142)</f>
        <v>1812285.8499999999</v>
      </c>
      <c r="K143" s="5">
        <f>SUM(K9:K142)</f>
        <v>1812285.8499999999</v>
      </c>
      <c r="O143" s="5">
        <f>SUM(O9:O142)</f>
        <v>833553.4160112499</v>
      </c>
      <c r="Q143" s="16">
        <f>K143-O143</f>
        <v>978732.43398875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M192" s="18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31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1" ht="11.25">
      <c r="A9" s="4" t="s">
        <v>3</v>
      </c>
      <c r="C9" s="3" t="s">
        <v>4</v>
      </c>
      <c r="E9" s="20">
        <v>0</v>
      </c>
      <c r="G9" s="51">
        <v>0.5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  <c r="U9" s="41"/>
    </row>
    <row r="10" spans="1:21" ht="11.25">
      <c r="A10" s="4" t="s">
        <v>5</v>
      </c>
      <c r="C10" s="3" t="s">
        <v>135</v>
      </c>
      <c r="E10" s="20">
        <v>52786.95000000003</v>
      </c>
      <c r="G10" s="51">
        <v>0.5</v>
      </c>
      <c r="I10" s="20">
        <f aca="true" t="shared" si="0" ref="I10:I73">E10*G10</f>
        <v>26393.475000000017</v>
      </c>
      <c r="K10" s="5">
        <f aca="true" t="shared" si="1" ref="K10:K73">E10-I10</f>
        <v>26393.475000000017</v>
      </c>
      <c r="M10" s="14">
        <v>0.55925</v>
      </c>
      <c r="O10" s="5">
        <f>K10*M10</f>
        <v>14760.55089375001</v>
      </c>
      <c r="Q10" s="16">
        <f aca="true" t="shared" si="2" ref="Q10:Q73">K10-O10</f>
        <v>11632.924106250006</v>
      </c>
      <c r="S10" s="16">
        <f aca="true" t="shared" si="3" ref="S10:S73">E10-(I10+O10+Q10)</f>
        <v>0</v>
      </c>
      <c r="U10" s="41"/>
    </row>
    <row r="11" spans="1:21" ht="11.25">
      <c r="A11" s="4" t="s">
        <v>6</v>
      </c>
      <c r="C11" s="3" t="s">
        <v>136</v>
      </c>
      <c r="E11" s="20">
        <v>11805</v>
      </c>
      <c r="G11" s="51">
        <v>0.5</v>
      </c>
      <c r="I11" s="20">
        <f t="shared" si="0"/>
        <v>5902.5</v>
      </c>
      <c r="K11" s="5">
        <f t="shared" si="1"/>
        <v>5902.5</v>
      </c>
      <c r="M11" s="14">
        <v>0.2405</v>
      </c>
      <c r="O11" s="5">
        <f aca="true" t="shared" si="4" ref="O11:O74">K11*M11</f>
        <v>1419.55125</v>
      </c>
      <c r="Q11" s="16">
        <f t="shared" si="2"/>
        <v>4482.94875</v>
      </c>
      <c r="S11" s="16">
        <f t="shared" si="3"/>
        <v>0</v>
      </c>
      <c r="U11" s="41"/>
    </row>
    <row r="12" spans="1:21" ht="11.25">
      <c r="A12" s="4" t="s">
        <v>7</v>
      </c>
      <c r="C12" s="3" t="s">
        <v>137</v>
      </c>
      <c r="E12" s="20">
        <v>41053.14</v>
      </c>
      <c r="G12" s="51">
        <v>0.5</v>
      </c>
      <c r="I12" s="20">
        <f t="shared" si="0"/>
        <v>20526.57</v>
      </c>
      <c r="K12" s="5">
        <f t="shared" si="1"/>
        <v>20526.57</v>
      </c>
      <c r="M12" s="14">
        <v>0.4085</v>
      </c>
      <c r="O12" s="5">
        <f t="shared" si="4"/>
        <v>8385.103845</v>
      </c>
      <c r="Q12" s="16">
        <f t="shared" si="2"/>
        <v>12141.466155</v>
      </c>
      <c r="S12" s="16">
        <f t="shared" si="3"/>
        <v>0</v>
      </c>
      <c r="U12" s="41"/>
    </row>
    <row r="13" spans="1:21" ht="11.25">
      <c r="A13" s="4" t="s">
        <v>8</v>
      </c>
      <c r="C13" s="3" t="s">
        <v>138</v>
      </c>
      <c r="E13" s="20">
        <v>42868.66</v>
      </c>
      <c r="G13" s="51">
        <v>0.5</v>
      </c>
      <c r="I13" s="20">
        <f t="shared" si="0"/>
        <v>21434.33</v>
      </c>
      <c r="K13" s="5">
        <f t="shared" si="1"/>
        <v>21434.33</v>
      </c>
      <c r="M13" s="14">
        <v>0.34025</v>
      </c>
      <c r="O13" s="5">
        <f t="shared" si="4"/>
        <v>7293.030782500001</v>
      </c>
      <c r="Q13" s="16">
        <f t="shared" si="2"/>
        <v>14141.2992175</v>
      </c>
      <c r="S13" s="16">
        <f t="shared" si="3"/>
        <v>0</v>
      </c>
      <c r="U13" s="41"/>
    </row>
    <row r="14" spans="1:21" ht="11.25">
      <c r="A14" s="4" t="s">
        <v>9</v>
      </c>
      <c r="C14" s="3" t="s">
        <v>139</v>
      </c>
      <c r="E14" s="20">
        <v>21249</v>
      </c>
      <c r="G14" s="51">
        <v>0.5</v>
      </c>
      <c r="I14" s="20">
        <f t="shared" si="0"/>
        <v>10624.5</v>
      </c>
      <c r="K14" s="5">
        <f t="shared" si="1"/>
        <v>10624.5</v>
      </c>
      <c r="M14" s="14">
        <v>0.32987500000000003</v>
      </c>
      <c r="O14" s="5">
        <f t="shared" si="4"/>
        <v>3504.7569375000003</v>
      </c>
      <c r="Q14" s="16">
        <f t="shared" si="2"/>
        <v>7119.7430625</v>
      </c>
      <c r="S14" s="16">
        <f t="shared" si="3"/>
        <v>0</v>
      </c>
      <c r="U14" s="41"/>
    </row>
    <row r="15" spans="1:21" ht="11.25">
      <c r="A15" s="4" t="s">
        <v>10</v>
      </c>
      <c r="C15" s="3" t="s">
        <v>140</v>
      </c>
      <c r="E15" s="20">
        <v>154558</v>
      </c>
      <c r="G15" s="51">
        <v>0.5</v>
      </c>
      <c r="I15" s="20">
        <f t="shared" si="0"/>
        <v>77279</v>
      </c>
      <c r="K15" s="5">
        <f t="shared" si="1"/>
        <v>77279</v>
      </c>
      <c r="M15" s="14">
        <v>0.57525</v>
      </c>
      <c r="O15" s="5">
        <f t="shared" si="4"/>
        <v>44454.744750000005</v>
      </c>
      <c r="Q15" s="16">
        <f t="shared" si="2"/>
        <v>32824.255249999995</v>
      </c>
      <c r="S15" s="16">
        <f t="shared" si="3"/>
        <v>0</v>
      </c>
      <c r="U15" s="41"/>
    </row>
    <row r="16" spans="1:21" ht="11.25">
      <c r="A16" s="4" t="s">
        <v>11</v>
      </c>
      <c r="C16" s="3" t="s">
        <v>141</v>
      </c>
      <c r="E16" s="20">
        <v>107717.79000000005</v>
      </c>
      <c r="G16" s="51">
        <v>0.5</v>
      </c>
      <c r="I16" s="20">
        <f t="shared" si="0"/>
        <v>53858.895000000026</v>
      </c>
      <c r="K16" s="5">
        <f t="shared" si="1"/>
        <v>53858.895000000026</v>
      </c>
      <c r="M16" s="14">
        <v>0.41275</v>
      </c>
      <c r="O16" s="5">
        <f t="shared" si="4"/>
        <v>22230.25891125001</v>
      </c>
      <c r="Q16" s="16">
        <f t="shared" si="2"/>
        <v>31628.636088750016</v>
      </c>
      <c r="S16" s="16">
        <f t="shared" si="3"/>
        <v>0</v>
      </c>
      <c r="U16" s="41"/>
    </row>
    <row r="17" spans="1:21" ht="11.25">
      <c r="A17" s="4" t="s">
        <v>12</v>
      </c>
      <c r="C17" s="3" t="s">
        <v>142</v>
      </c>
      <c r="E17" s="20">
        <v>8908.46</v>
      </c>
      <c r="G17" s="51">
        <v>0.5</v>
      </c>
      <c r="I17" s="20">
        <f t="shared" si="0"/>
        <v>4454.23</v>
      </c>
      <c r="K17" s="5">
        <f t="shared" si="1"/>
        <v>4454.23</v>
      </c>
      <c r="M17" s="14">
        <v>0.5347500000000001</v>
      </c>
      <c r="O17" s="5">
        <f t="shared" si="4"/>
        <v>2381.8994925</v>
      </c>
      <c r="Q17" s="16">
        <f t="shared" si="2"/>
        <v>2072.3305074999994</v>
      </c>
      <c r="S17" s="16">
        <f t="shared" si="3"/>
        <v>0</v>
      </c>
      <c r="U17" s="41"/>
    </row>
    <row r="18" spans="1:21" ht="11.25">
      <c r="A18" s="4" t="s">
        <v>13</v>
      </c>
      <c r="C18" s="3" t="s">
        <v>143</v>
      </c>
      <c r="E18" s="20">
        <v>107083.92999999998</v>
      </c>
      <c r="G18" s="51">
        <v>0.5</v>
      </c>
      <c r="I18" s="20">
        <f t="shared" si="0"/>
        <v>53541.96499999999</v>
      </c>
      <c r="K18" s="5">
        <f t="shared" si="1"/>
        <v>53541.96499999999</v>
      </c>
      <c r="M18" s="14">
        <v>0.42</v>
      </c>
      <c r="O18" s="5">
        <f t="shared" si="4"/>
        <v>22487.625299999996</v>
      </c>
      <c r="Q18" s="16">
        <f t="shared" si="2"/>
        <v>31054.339699999993</v>
      </c>
      <c r="S18" s="16">
        <f t="shared" si="3"/>
        <v>0</v>
      </c>
      <c r="U18" s="41"/>
    </row>
    <row r="19" spans="1:21" ht="11.25">
      <c r="A19" s="4" t="s">
        <v>14</v>
      </c>
      <c r="C19" s="3" t="s">
        <v>144</v>
      </c>
      <c r="E19" s="20">
        <v>1425.58</v>
      </c>
      <c r="G19" s="51">
        <v>0.5</v>
      </c>
      <c r="I19" s="20">
        <f t="shared" si="0"/>
        <v>712.79</v>
      </c>
      <c r="K19" s="5">
        <f t="shared" si="1"/>
        <v>712.79</v>
      </c>
      <c r="M19" s="14">
        <v>0.263625</v>
      </c>
      <c r="O19" s="5">
        <f t="shared" si="4"/>
        <v>187.90926374999998</v>
      </c>
      <c r="Q19" s="16">
        <f t="shared" si="2"/>
        <v>524.8807362499999</v>
      </c>
      <c r="S19" s="16">
        <f t="shared" si="3"/>
        <v>0</v>
      </c>
      <c r="U19" s="41"/>
    </row>
    <row r="20" spans="1:21" ht="11.25">
      <c r="A20" s="4" t="s">
        <v>15</v>
      </c>
      <c r="C20" s="3" t="s">
        <v>145</v>
      </c>
      <c r="E20" s="20">
        <v>24397</v>
      </c>
      <c r="G20" s="51">
        <v>0.5</v>
      </c>
      <c r="I20" s="20">
        <f t="shared" si="0"/>
        <v>12198.5</v>
      </c>
      <c r="K20" s="5">
        <f t="shared" si="1"/>
        <v>12198.5</v>
      </c>
      <c r="M20" s="14">
        <v>0.45025000000000004</v>
      </c>
      <c r="O20" s="5">
        <f t="shared" si="4"/>
        <v>5492.374625</v>
      </c>
      <c r="Q20" s="16">
        <f t="shared" si="2"/>
        <v>6706.125375</v>
      </c>
      <c r="S20" s="16">
        <f t="shared" si="3"/>
        <v>0</v>
      </c>
      <c r="U20" s="41"/>
    </row>
    <row r="21" spans="1:21" ht="11.25">
      <c r="A21" s="4" t="s">
        <v>16</v>
      </c>
      <c r="C21" s="3" t="s">
        <v>146</v>
      </c>
      <c r="E21" s="20">
        <v>0</v>
      </c>
      <c r="G21" s="51">
        <v>0.5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41"/>
    </row>
    <row r="22" spans="1:21" ht="11.25">
      <c r="A22" s="4" t="s">
        <v>17</v>
      </c>
      <c r="C22" s="3" t="s">
        <v>147</v>
      </c>
      <c r="E22" s="20">
        <v>5688.5</v>
      </c>
      <c r="G22" s="51">
        <v>0.5</v>
      </c>
      <c r="I22" s="20">
        <f t="shared" si="0"/>
        <v>2844.25</v>
      </c>
      <c r="K22" s="5">
        <f t="shared" si="1"/>
        <v>2844.25</v>
      </c>
      <c r="M22" s="14">
        <v>0.39449999999999996</v>
      </c>
      <c r="O22" s="5">
        <f t="shared" si="4"/>
        <v>1122.056625</v>
      </c>
      <c r="Q22" s="16">
        <f t="shared" si="2"/>
        <v>1722.193375</v>
      </c>
      <c r="S22" s="16">
        <f t="shared" si="3"/>
        <v>0</v>
      </c>
      <c r="U22" s="41"/>
    </row>
    <row r="23" spans="1:21" ht="11.25">
      <c r="A23" s="4" t="s">
        <v>18</v>
      </c>
      <c r="C23" s="3" t="s">
        <v>148</v>
      </c>
      <c r="E23" s="20">
        <v>34132.75999999999</v>
      </c>
      <c r="G23" s="51">
        <v>0.5</v>
      </c>
      <c r="I23" s="20">
        <f t="shared" si="0"/>
        <v>17066.379999999994</v>
      </c>
      <c r="K23" s="5">
        <f t="shared" si="1"/>
        <v>17066.379999999994</v>
      </c>
      <c r="M23" s="14">
        <v>0.252875</v>
      </c>
      <c r="O23" s="5">
        <f t="shared" si="4"/>
        <v>4315.660842499999</v>
      </c>
      <c r="Q23" s="16">
        <f t="shared" si="2"/>
        <v>12750.719157499996</v>
      </c>
      <c r="S23" s="16">
        <f t="shared" si="3"/>
        <v>0</v>
      </c>
      <c r="U23" s="41"/>
    </row>
    <row r="24" spans="1:21" ht="11.25">
      <c r="A24" s="4" t="s">
        <v>19</v>
      </c>
      <c r="C24" s="3" t="s">
        <v>149</v>
      </c>
      <c r="E24" s="20">
        <v>127487.57999999997</v>
      </c>
      <c r="G24" s="51">
        <v>0.5</v>
      </c>
      <c r="I24" s="20">
        <f t="shared" si="0"/>
        <v>63743.789999999986</v>
      </c>
      <c r="K24" s="5">
        <f t="shared" si="1"/>
        <v>63743.789999999986</v>
      </c>
      <c r="M24" s="14">
        <v>0.38837499999999997</v>
      </c>
      <c r="O24" s="5">
        <f t="shared" si="4"/>
        <v>24756.494441249994</v>
      </c>
      <c r="Q24" s="16">
        <f t="shared" si="2"/>
        <v>38987.29555874999</v>
      </c>
      <c r="S24" s="16">
        <f t="shared" si="3"/>
        <v>0</v>
      </c>
      <c r="U24" s="41"/>
    </row>
    <row r="25" spans="1:21" ht="11.25">
      <c r="A25" s="4" t="s">
        <v>20</v>
      </c>
      <c r="C25" s="3" t="s">
        <v>150</v>
      </c>
      <c r="E25" s="20">
        <v>95620.5</v>
      </c>
      <c r="G25" s="51">
        <v>0.5</v>
      </c>
      <c r="I25" s="20">
        <f t="shared" si="0"/>
        <v>47810.25</v>
      </c>
      <c r="K25" s="5">
        <f t="shared" si="1"/>
        <v>47810.25</v>
      </c>
      <c r="M25" s="14">
        <v>0.4135</v>
      </c>
      <c r="O25" s="5">
        <f t="shared" si="4"/>
        <v>19769.538375</v>
      </c>
      <c r="Q25" s="16">
        <f t="shared" si="2"/>
        <v>28040.711625</v>
      </c>
      <c r="S25" s="16">
        <f t="shared" si="3"/>
        <v>0</v>
      </c>
      <c r="U25" s="41"/>
    </row>
    <row r="26" spans="1:21" ht="11.25">
      <c r="A26" s="4" t="s">
        <v>21</v>
      </c>
      <c r="C26" s="3" t="s">
        <v>151</v>
      </c>
      <c r="E26" s="20">
        <v>71524.45</v>
      </c>
      <c r="G26" s="51">
        <v>0.5</v>
      </c>
      <c r="I26" s="20">
        <f t="shared" si="0"/>
        <v>35762.225</v>
      </c>
      <c r="K26" s="5">
        <f t="shared" si="1"/>
        <v>35762.225</v>
      </c>
      <c r="M26" s="14">
        <v>0.36375</v>
      </c>
      <c r="O26" s="5">
        <f t="shared" si="4"/>
        <v>13008.50934375</v>
      </c>
      <c r="Q26" s="16">
        <f t="shared" si="2"/>
        <v>22753.71565625</v>
      </c>
      <c r="S26" s="16">
        <f t="shared" si="3"/>
        <v>0</v>
      </c>
      <c r="U26" s="41"/>
    </row>
    <row r="27" spans="1:21" ht="11.25">
      <c r="A27" s="4" t="s">
        <v>22</v>
      </c>
      <c r="C27" s="3" t="s">
        <v>152</v>
      </c>
      <c r="E27" s="20">
        <v>24704.5</v>
      </c>
      <c r="G27" s="51">
        <v>0.5</v>
      </c>
      <c r="I27" s="20">
        <f t="shared" si="0"/>
        <v>12352.25</v>
      </c>
      <c r="K27" s="5">
        <f t="shared" si="1"/>
        <v>12352.25</v>
      </c>
      <c r="M27" s="14">
        <v>0.391375</v>
      </c>
      <c r="O27" s="5">
        <f t="shared" si="4"/>
        <v>4834.36184375</v>
      </c>
      <c r="Q27" s="16">
        <f t="shared" si="2"/>
        <v>7517.88815625</v>
      </c>
      <c r="S27" s="16">
        <f t="shared" si="3"/>
        <v>0</v>
      </c>
      <c r="U27" s="41"/>
    </row>
    <row r="28" spans="1:21" ht="11.25">
      <c r="A28" s="4" t="s">
        <v>23</v>
      </c>
      <c r="C28" s="3" t="s">
        <v>153</v>
      </c>
      <c r="E28" s="20">
        <v>21914.08</v>
      </c>
      <c r="G28" s="51">
        <v>0.5</v>
      </c>
      <c r="I28" s="20">
        <f t="shared" si="0"/>
        <v>10957.04</v>
      </c>
      <c r="K28" s="5">
        <f t="shared" si="1"/>
        <v>10957.04</v>
      </c>
      <c r="M28" s="14">
        <v>0.2755</v>
      </c>
      <c r="O28" s="5">
        <f t="shared" si="4"/>
        <v>3018.6645200000003</v>
      </c>
      <c r="Q28" s="16">
        <f t="shared" si="2"/>
        <v>7938.375480000001</v>
      </c>
      <c r="S28" s="16">
        <f t="shared" si="3"/>
        <v>0</v>
      </c>
      <c r="U28" s="41"/>
    </row>
    <row r="29" spans="1:21" ht="11.25">
      <c r="A29" s="4" t="s">
        <v>24</v>
      </c>
      <c r="C29" s="3" t="s">
        <v>154</v>
      </c>
      <c r="E29" s="20">
        <v>198929.03</v>
      </c>
      <c r="G29" s="51">
        <v>0.5</v>
      </c>
      <c r="I29" s="20">
        <f t="shared" si="0"/>
        <v>99464.515</v>
      </c>
      <c r="K29" s="5">
        <f t="shared" si="1"/>
        <v>99464.515</v>
      </c>
      <c r="M29" s="14">
        <v>0.48162499999999997</v>
      </c>
      <c r="O29" s="5">
        <f t="shared" si="4"/>
        <v>47904.597036875</v>
      </c>
      <c r="Q29" s="16">
        <f t="shared" si="2"/>
        <v>51559.917963125</v>
      </c>
      <c r="S29" s="16">
        <f t="shared" si="3"/>
        <v>0</v>
      </c>
      <c r="U29" s="41"/>
    </row>
    <row r="30" spans="1:21" ht="11.25">
      <c r="A30" s="4" t="s">
        <v>25</v>
      </c>
      <c r="C30" s="3" t="s">
        <v>155</v>
      </c>
      <c r="E30" s="20">
        <v>877.32</v>
      </c>
      <c r="G30" s="51">
        <v>0.5</v>
      </c>
      <c r="I30" s="20">
        <f t="shared" si="0"/>
        <v>438.66</v>
      </c>
      <c r="K30" s="5">
        <f t="shared" si="1"/>
        <v>438.66</v>
      </c>
      <c r="M30" s="14">
        <v>0.5996250000000001</v>
      </c>
      <c r="O30" s="5">
        <f t="shared" si="4"/>
        <v>263.03150250000004</v>
      </c>
      <c r="Q30" s="16">
        <f t="shared" si="2"/>
        <v>175.62849749999998</v>
      </c>
      <c r="S30" s="16">
        <f t="shared" si="3"/>
        <v>0</v>
      </c>
      <c r="U30" s="41"/>
    </row>
    <row r="31" spans="1:21" ht="11.25">
      <c r="A31" s="4" t="s">
        <v>26</v>
      </c>
      <c r="C31" s="3" t="s">
        <v>156</v>
      </c>
      <c r="E31" s="20">
        <v>0</v>
      </c>
      <c r="G31" s="51">
        <v>0.5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41"/>
    </row>
    <row r="32" spans="1:21" ht="11.25">
      <c r="A32" s="4" t="s">
        <v>27</v>
      </c>
      <c r="C32" s="3" t="s">
        <v>157</v>
      </c>
      <c r="E32" s="20">
        <v>53847.26</v>
      </c>
      <c r="G32" s="51">
        <v>0.5</v>
      </c>
      <c r="I32" s="20">
        <f t="shared" si="0"/>
        <v>26923.63</v>
      </c>
      <c r="K32" s="5">
        <f t="shared" si="1"/>
        <v>26923.63</v>
      </c>
      <c r="M32" s="14">
        <v>0.470875</v>
      </c>
      <c r="O32" s="5">
        <f t="shared" si="4"/>
        <v>12677.66427625</v>
      </c>
      <c r="Q32" s="16">
        <f t="shared" si="2"/>
        <v>14245.965723750001</v>
      </c>
      <c r="S32" s="16">
        <f t="shared" si="3"/>
        <v>0</v>
      </c>
      <c r="U32" s="41"/>
    </row>
    <row r="33" spans="1:21" ht="11.25">
      <c r="A33" s="4" t="s">
        <v>28</v>
      </c>
      <c r="C33" s="3" t="s">
        <v>158</v>
      </c>
      <c r="E33" s="20">
        <v>13583.32</v>
      </c>
      <c r="G33" s="51">
        <v>0.5</v>
      </c>
      <c r="I33" s="20">
        <f t="shared" si="0"/>
        <v>6791.66</v>
      </c>
      <c r="K33" s="5">
        <f t="shared" si="1"/>
        <v>6791.66</v>
      </c>
      <c r="M33" s="14">
        <v>0.38</v>
      </c>
      <c r="O33" s="5">
        <f t="shared" si="4"/>
        <v>2580.8308</v>
      </c>
      <c r="Q33" s="16">
        <f t="shared" si="2"/>
        <v>4210.8292</v>
      </c>
      <c r="S33" s="16">
        <f t="shared" si="3"/>
        <v>0</v>
      </c>
      <c r="U33" s="41"/>
    </row>
    <row r="34" spans="1:21" ht="11.25">
      <c r="A34" s="4" t="s">
        <v>29</v>
      </c>
      <c r="C34" s="3" t="s">
        <v>159</v>
      </c>
      <c r="E34" s="20">
        <v>56950.38</v>
      </c>
      <c r="G34" s="51">
        <v>0.5</v>
      </c>
      <c r="I34" s="20">
        <f t="shared" si="0"/>
        <v>28475.19</v>
      </c>
      <c r="K34" s="5">
        <f t="shared" si="1"/>
        <v>28475.19</v>
      </c>
      <c r="M34" s="14">
        <v>0.38025000000000003</v>
      </c>
      <c r="O34" s="5">
        <f t="shared" si="4"/>
        <v>10827.6909975</v>
      </c>
      <c r="Q34" s="16">
        <f t="shared" si="2"/>
        <v>17647.4990025</v>
      </c>
      <c r="S34" s="16">
        <f t="shared" si="3"/>
        <v>0</v>
      </c>
      <c r="U34" s="41"/>
    </row>
    <row r="35" spans="1:21" ht="11.25">
      <c r="A35" s="4" t="s">
        <v>30</v>
      </c>
      <c r="C35" s="3" t="s">
        <v>160</v>
      </c>
      <c r="E35" s="20">
        <v>35808.5</v>
      </c>
      <c r="G35" s="51">
        <v>0.5</v>
      </c>
      <c r="I35" s="20">
        <f t="shared" si="0"/>
        <v>17904.25</v>
      </c>
      <c r="K35" s="5">
        <f t="shared" si="1"/>
        <v>17904.25</v>
      </c>
      <c r="M35" s="14">
        <v>0.41974999999999996</v>
      </c>
      <c r="O35" s="5">
        <f t="shared" si="4"/>
        <v>7515.308937499999</v>
      </c>
      <c r="Q35" s="16">
        <f t="shared" si="2"/>
        <v>10388.941062500002</v>
      </c>
      <c r="S35" s="16">
        <f t="shared" si="3"/>
        <v>0</v>
      </c>
      <c r="U35" s="41"/>
    </row>
    <row r="36" spans="1:21" ht="11.25">
      <c r="A36" s="4" t="s">
        <v>31</v>
      </c>
      <c r="C36" s="3" t="s">
        <v>161</v>
      </c>
      <c r="E36" s="20">
        <v>23610</v>
      </c>
      <c r="G36" s="51">
        <v>0.5</v>
      </c>
      <c r="I36" s="20">
        <f t="shared" si="0"/>
        <v>11805</v>
      </c>
      <c r="K36" s="5">
        <f t="shared" si="1"/>
        <v>11805</v>
      </c>
      <c r="M36" s="14">
        <v>0.48162499999999997</v>
      </c>
      <c r="O36" s="5">
        <f t="shared" si="4"/>
        <v>5685.583124999999</v>
      </c>
      <c r="Q36" s="16">
        <f t="shared" si="2"/>
        <v>6119.416875000001</v>
      </c>
      <c r="S36" s="16">
        <f t="shared" si="3"/>
        <v>0</v>
      </c>
      <c r="U36" s="41"/>
    </row>
    <row r="37" spans="1:21" ht="11.25">
      <c r="A37" s="4" t="s">
        <v>32</v>
      </c>
      <c r="C37" s="3" t="s">
        <v>162</v>
      </c>
      <c r="E37" s="20">
        <v>341964.92</v>
      </c>
      <c r="G37" s="51">
        <v>0.5</v>
      </c>
      <c r="I37" s="20">
        <f t="shared" si="0"/>
        <v>170982.46</v>
      </c>
      <c r="K37" s="5">
        <f t="shared" si="1"/>
        <v>170982.46</v>
      </c>
      <c r="M37" s="14">
        <v>0.576375</v>
      </c>
      <c r="O37" s="5">
        <f t="shared" si="4"/>
        <v>98550.01538249999</v>
      </c>
      <c r="Q37" s="16">
        <f t="shared" si="2"/>
        <v>72432.4446175</v>
      </c>
      <c r="S37" s="16">
        <f t="shared" si="3"/>
        <v>0</v>
      </c>
      <c r="U37" s="41"/>
    </row>
    <row r="38" spans="1:21" ht="11.25">
      <c r="A38" s="4" t="s">
        <v>33</v>
      </c>
      <c r="C38" s="3" t="s">
        <v>163</v>
      </c>
      <c r="E38" s="20">
        <v>37913.05</v>
      </c>
      <c r="G38" s="51">
        <v>0.5</v>
      </c>
      <c r="I38" s="20">
        <f t="shared" si="0"/>
        <v>18956.525</v>
      </c>
      <c r="K38" s="5">
        <f t="shared" si="1"/>
        <v>18956.525</v>
      </c>
      <c r="M38" s="14">
        <v>0.573</v>
      </c>
      <c r="O38" s="5">
        <f t="shared" si="4"/>
        <v>10862.088825</v>
      </c>
      <c r="Q38" s="16">
        <f t="shared" si="2"/>
        <v>8094.436175000001</v>
      </c>
      <c r="S38" s="16">
        <f t="shared" si="3"/>
        <v>0</v>
      </c>
      <c r="U38" s="41"/>
    </row>
    <row r="39" spans="1:21" ht="11.25">
      <c r="A39" s="4" t="s">
        <v>34</v>
      </c>
      <c r="C39" s="3" t="s">
        <v>164</v>
      </c>
      <c r="E39" s="20">
        <v>0</v>
      </c>
      <c r="G39" s="51">
        <v>0.5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41"/>
    </row>
    <row r="40" spans="1:21" ht="11.25">
      <c r="A40" s="4" t="s">
        <v>35</v>
      </c>
      <c r="C40" s="3" t="s">
        <v>165</v>
      </c>
      <c r="E40" s="20">
        <v>10815.59</v>
      </c>
      <c r="G40" s="51">
        <v>0.5</v>
      </c>
      <c r="I40" s="20">
        <f t="shared" si="0"/>
        <v>5407.795</v>
      </c>
      <c r="K40" s="5">
        <f t="shared" si="1"/>
        <v>5407.795</v>
      </c>
      <c r="M40" s="14">
        <v>0.476375</v>
      </c>
      <c r="O40" s="5">
        <f t="shared" si="4"/>
        <v>2576.138343125</v>
      </c>
      <c r="Q40" s="16">
        <f t="shared" si="2"/>
        <v>2831.656656875</v>
      </c>
      <c r="S40" s="16">
        <f t="shared" si="3"/>
        <v>0</v>
      </c>
      <c r="U40" s="41"/>
    </row>
    <row r="41" spans="1:21" ht="11.25">
      <c r="A41" s="4" t="s">
        <v>36</v>
      </c>
      <c r="C41" s="3" t="s">
        <v>166</v>
      </c>
      <c r="E41" s="20">
        <v>52796.16</v>
      </c>
      <c r="G41" s="51">
        <v>0.5</v>
      </c>
      <c r="I41" s="20">
        <f t="shared" si="0"/>
        <v>26398.08</v>
      </c>
      <c r="K41" s="5">
        <f t="shared" si="1"/>
        <v>26398.08</v>
      </c>
      <c r="M41" s="14">
        <v>0.35375</v>
      </c>
      <c r="O41" s="5">
        <f t="shared" si="4"/>
        <v>9338.320800000001</v>
      </c>
      <c r="Q41" s="16">
        <f t="shared" si="2"/>
        <v>17059.7592</v>
      </c>
      <c r="S41" s="16">
        <f t="shared" si="3"/>
        <v>0</v>
      </c>
      <c r="U41" s="41"/>
    </row>
    <row r="42" spans="1:21" ht="11.25">
      <c r="A42" s="4" t="s">
        <v>37</v>
      </c>
      <c r="C42" s="3" t="s">
        <v>167</v>
      </c>
      <c r="E42" s="20">
        <v>147220.5</v>
      </c>
      <c r="G42" s="51">
        <v>0.5</v>
      </c>
      <c r="I42" s="20">
        <f t="shared" si="0"/>
        <v>73610.25</v>
      </c>
      <c r="K42" s="5">
        <f t="shared" si="1"/>
        <v>73610.25</v>
      </c>
      <c r="M42" s="14">
        <v>0.5435</v>
      </c>
      <c r="O42" s="5">
        <f t="shared" si="4"/>
        <v>40007.170874999996</v>
      </c>
      <c r="Q42" s="16">
        <f t="shared" si="2"/>
        <v>33603.079125000004</v>
      </c>
      <c r="S42" s="16">
        <f t="shared" si="3"/>
        <v>0</v>
      </c>
      <c r="U42" s="41"/>
    </row>
    <row r="43" spans="1:21" ht="11.25">
      <c r="A43" s="4" t="s">
        <v>38</v>
      </c>
      <c r="C43" s="3" t="s">
        <v>168</v>
      </c>
      <c r="E43" s="20">
        <v>5460</v>
      </c>
      <c r="G43" s="51">
        <v>0.5</v>
      </c>
      <c r="I43" s="20">
        <f t="shared" si="0"/>
        <v>2730</v>
      </c>
      <c r="K43" s="5">
        <f t="shared" si="1"/>
        <v>2730</v>
      </c>
      <c r="M43" s="14">
        <v>0.36225</v>
      </c>
      <c r="O43" s="5">
        <f t="shared" si="4"/>
        <v>988.9425</v>
      </c>
      <c r="Q43" s="16">
        <f t="shared" si="2"/>
        <v>1741.0575</v>
      </c>
      <c r="S43" s="16">
        <f t="shared" si="3"/>
        <v>0</v>
      </c>
      <c r="U43" s="41"/>
    </row>
    <row r="44" spans="1:21" ht="11.25">
      <c r="A44" s="4" t="s">
        <v>39</v>
      </c>
      <c r="C44" s="3" t="s">
        <v>169</v>
      </c>
      <c r="E44" s="20">
        <v>38335.26</v>
      </c>
      <c r="G44" s="51">
        <v>0.5</v>
      </c>
      <c r="I44" s="20">
        <f t="shared" si="0"/>
        <v>19167.63</v>
      </c>
      <c r="K44" s="5">
        <f t="shared" si="1"/>
        <v>19167.63</v>
      </c>
      <c r="M44" s="14">
        <v>0.46087500000000003</v>
      </c>
      <c r="O44" s="5">
        <f t="shared" si="4"/>
        <v>8833.88147625</v>
      </c>
      <c r="Q44" s="16">
        <f t="shared" si="2"/>
        <v>10333.74852375</v>
      </c>
      <c r="S44" s="16">
        <f t="shared" si="3"/>
        <v>0</v>
      </c>
      <c r="U44" s="41"/>
    </row>
    <row r="45" spans="1:21" ht="11.25">
      <c r="A45" s="4" t="s">
        <v>40</v>
      </c>
      <c r="C45" s="3" t="s">
        <v>170</v>
      </c>
      <c r="E45" s="20">
        <v>26615.96</v>
      </c>
      <c r="G45" s="51">
        <v>0.5</v>
      </c>
      <c r="I45" s="20">
        <f t="shared" si="0"/>
        <v>13307.98</v>
      </c>
      <c r="K45" s="5">
        <f t="shared" si="1"/>
        <v>13307.98</v>
      </c>
      <c r="M45" s="14">
        <v>0.6088749999999999</v>
      </c>
      <c r="O45" s="5">
        <f t="shared" si="4"/>
        <v>8102.896322499999</v>
      </c>
      <c r="Q45" s="16">
        <f t="shared" si="2"/>
        <v>5205.083677500001</v>
      </c>
      <c r="S45" s="16">
        <f t="shared" si="3"/>
        <v>0</v>
      </c>
      <c r="U45" s="41"/>
    </row>
    <row r="46" spans="1:21" ht="11.25">
      <c r="A46" s="4" t="s">
        <v>41</v>
      </c>
      <c r="C46" s="3" t="s">
        <v>171</v>
      </c>
      <c r="E46" s="20">
        <v>68469</v>
      </c>
      <c r="G46" s="51">
        <v>0.5</v>
      </c>
      <c r="I46" s="20">
        <f t="shared" si="0"/>
        <v>34234.5</v>
      </c>
      <c r="K46" s="5">
        <f t="shared" si="1"/>
        <v>34234.5</v>
      </c>
      <c r="M46" s="14">
        <v>0.263625</v>
      </c>
      <c r="O46" s="5">
        <f t="shared" si="4"/>
        <v>9025.070062499999</v>
      </c>
      <c r="Q46" s="16">
        <f t="shared" si="2"/>
        <v>25209.4299375</v>
      </c>
      <c r="S46" s="16">
        <f t="shared" si="3"/>
        <v>0</v>
      </c>
      <c r="U46" s="41"/>
    </row>
    <row r="47" spans="1:21" ht="11.25">
      <c r="A47" s="4" t="s">
        <v>42</v>
      </c>
      <c r="C47" s="3" t="s">
        <v>172</v>
      </c>
      <c r="E47" s="20">
        <v>0</v>
      </c>
      <c r="G47" s="51">
        <v>0.5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41"/>
    </row>
    <row r="48" spans="1:21" ht="11.25">
      <c r="A48" s="4" t="s">
        <v>43</v>
      </c>
      <c r="C48" s="3" t="s">
        <v>173</v>
      </c>
      <c r="E48" s="20">
        <v>23769.16</v>
      </c>
      <c r="G48" s="51">
        <v>0.5</v>
      </c>
      <c r="I48" s="20">
        <f t="shared" si="0"/>
        <v>11884.58</v>
      </c>
      <c r="K48" s="5">
        <f t="shared" si="1"/>
        <v>11884.58</v>
      </c>
      <c r="M48" s="14">
        <v>0.28325</v>
      </c>
      <c r="O48" s="5">
        <f t="shared" si="4"/>
        <v>3366.307285</v>
      </c>
      <c r="Q48" s="16">
        <f t="shared" si="2"/>
        <v>8518.272715</v>
      </c>
      <c r="S48" s="16">
        <f t="shared" si="3"/>
        <v>0</v>
      </c>
      <c r="U48" s="41"/>
    </row>
    <row r="49" spans="1:21" ht="11.25">
      <c r="A49" s="4" t="s">
        <v>44</v>
      </c>
      <c r="C49" s="3" t="s">
        <v>174</v>
      </c>
      <c r="E49" s="20">
        <v>82558.96</v>
      </c>
      <c r="G49" s="51">
        <v>0.5</v>
      </c>
      <c r="I49" s="20">
        <f t="shared" si="0"/>
        <v>41279.48</v>
      </c>
      <c r="K49" s="5">
        <f t="shared" si="1"/>
        <v>41279.48</v>
      </c>
      <c r="M49" s="14">
        <v>0.291875</v>
      </c>
      <c r="O49" s="5">
        <f t="shared" si="4"/>
        <v>12048.448225</v>
      </c>
      <c r="Q49" s="16">
        <f t="shared" si="2"/>
        <v>29231.031775000003</v>
      </c>
      <c r="S49" s="16">
        <f t="shared" si="3"/>
        <v>0</v>
      </c>
      <c r="U49" s="41"/>
    </row>
    <row r="50" spans="1:21" ht="11.25">
      <c r="A50" s="4" t="s">
        <v>45</v>
      </c>
      <c r="C50" s="3" t="s">
        <v>175</v>
      </c>
      <c r="E50" s="20">
        <v>55961.96000000001</v>
      </c>
      <c r="G50" s="51">
        <v>0.5</v>
      </c>
      <c r="I50" s="20">
        <f t="shared" si="0"/>
        <v>27980.980000000003</v>
      </c>
      <c r="K50" s="5">
        <f t="shared" si="1"/>
        <v>27980.980000000003</v>
      </c>
      <c r="M50" s="14">
        <v>0.5555</v>
      </c>
      <c r="O50" s="5">
        <f t="shared" si="4"/>
        <v>15543.434390000002</v>
      </c>
      <c r="Q50" s="16">
        <f t="shared" si="2"/>
        <v>12437.545610000001</v>
      </c>
      <c r="S50" s="16">
        <f t="shared" si="3"/>
        <v>0</v>
      </c>
      <c r="U50" s="41"/>
    </row>
    <row r="51" spans="1:21" ht="11.25">
      <c r="A51" s="4" t="s">
        <v>46</v>
      </c>
      <c r="C51" s="3" t="s">
        <v>176</v>
      </c>
      <c r="E51" s="20">
        <v>158733.69999999995</v>
      </c>
      <c r="G51" s="51">
        <v>0.5</v>
      </c>
      <c r="I51" s="20">
        <f t="shared" si="0"/>
        <v>79366.84999999998</v>
      </c>
      <c r="K51" s="5">
        <f t="shared" si="1"/>
        <v>79366.84999999998</v>
      </c>
      <c r="M51" s="14">
        <v>0.469375</v>
      </c>
      <c r="O51" s="5">
        <f t="shared" si="4"/>
        <v>37252.81521874999</v>
      </c>
      <c r="Q51" s="16">
        <f t="shared" si="2"/>
        <v>42114.03478124999</v>
      </c>
      <c r="S51" s="16">
        <f t="shared" si="3"/>
        <v>0</v>
      </c>
      <c r="U51" s="41"/>
    </row>
    <row r="52" spans="1:21" ht="11.25">
      <c r="A52" s="4" t="s">
        <v>47</v>
      </c>
      <c r="C52" s="3" t="s">
        <v>177</v>
      </c>
      <c r="E52" s="20">
        <v>3678.46</v>
      </c>
      <c r="G52" s="51">
        <v>0.5</v>
      </c>
      <c r="I52" s="20">
        <f t="shared" si="0"/>
        <v>1839.23</v>
      </c>
      <c r="K52" s="5">
        <f t="shared" si="1"/>
        <v>1839.23</v>
      </c>
      <c r="M52" s="14">
        <v>0.34825</v>
      </c>
      <c r="O52" s="5">
        <f t="shared" si="4"/>
        <v>640.5118475</v>
      </c>
      <c r="Q52" s="16">
        <f t="shared" si="2"/>
        <v>1198.7181525</v>
      </c>
      <c r="S52" s="16">
        <f t="shared" si="3"/>
        <v>0</v>
      </c>
      <c r="U52" s="41"/>
    </row>
    <row r="53" spans="1:21" ht="11.25">
      <c r="A53" s="4" t="s">
        <v>48</v>
      </c>
      <c r="C53" s="3" t="s">
        <v>178</v>
      </c>
      <c r="E53" s="20">
        <v>0</v>
      </c>
      <c r="G53" s="51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41"/>
    </row>
    <row r="54" spans="1:21" ht="11.25">
      <c r="A54" s="4" t="s">
        <v>49</v>
      </c>
      <c r="C54" s="3" t="s">
        <v>179</v>
      </c>
      <c r="E54" s="20">
        <v>0</v>
      </c>
      <c r="G54" s="51">
        <v>0.5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  <c r="U54" s="41"/>
    </row>
    <row r="55" spans="1:21" ht="11.25">
      <c r="A55" s="4" t="s">
        <v>50</v>
      </c>
      <c r="C55" s="3" t="s">
        <v>180</v>
      </c>
      <c r="E55" s="20">
        <v>36202</v>
      </c>
      <c r="G55" s="51">
        <v>0.5</v>
      </c>
      <c r="I55" s="20">
        <f t="shared" si="0"/>
        <v>18101</v>
      </c>
      <c r="K55" s="5">
        <f t="shared" si="1"/>
        <v>18101</v>
      </c>
      <c r="M55" s="14">
        <v>0.560375</v>
      </c>
      <c r="O55" s="5">
        <f t="shared" si="4"/>
        <v>10143.347875</v>
      </c>
      <c r="Q55" s="16">
        <f t="shared" si="2"/>
        <v>7957.6521250000005</v>
      </c>
      <c r="S55" s="16">
        <f t="shared" si="3"/>
        <v>0</v>
      </c>
      <c r="U55" s="41"/>
    </row>
    <row r="56" spans="1:21" ht="11.25">
      <c r="A56" s="4" t="s">
        <v>51</v>
      </c>
      <c r="C56" s="3" t="s">
        <v>181</v>
      </c>
      <c r="E56" s="20">
        <v>0</v>
      </c>
      <c r="G56" s="51">
        <v>0.5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41"/>
    </row>
    <row r="57" spans="1:21" ht="11.25">
      <c r="A57" s="4" t="s">
        <v>52</v>
      </c>
      <c r="C57" s="3" t="s">
        <v>182</v>
      </c>
      <c r="E57" s="20">
        <v>80257.8</v>
      </c>
      <c r="G57" s="51">
        <v>0.5</v>
      </c>
      <c r="I57" s="20">
        <f t="shared" si="0"/>
        <v>40128.9</v>
      </c>
      <c r="K57" s="5">
        <f t="shared" si="1"/>
        <v>40128.9</v>
      </c>
      <c r="M57" s="14">
        <v>0.45337500000000003</v>
      </c>
      <c r="O57" s="5">
        <f t="shared" si="4"/>
        <v>18193.4400375</v>
      </c>
      <c r="Q57" s="16">
        <f t="shared" si="2"/>
        <v>21935.4599625</v>
      </c>
      <c r="S57" s="16">
        <f t="shared" si="3"/>
        <v>0</v>
      </c>
      <c r="U57" s="41"/>
    </row>
    <row r="58" spans="1:21" ht="11.25">
      <c r="A58" s="4" t="s">
        <v>53</v>
      </c>
      <c r="C58" s="3" t="s">
        <v>183</v>
      </c>
      <c r="E58" s="20">
        <v>20235.620000000003</v>
      </c>
      <c r="G58" s="51">
        <v>0.5</v>
      </c>
      <c r="I58" s="20">
        <f t="shared" si="0"/>
        <v>10117.810000000001</v>
      </c>
      <c r="K58" s="5">
        <f t="shared" si="1"/>
        <v>10117.810000000001</v>
      </c>
      <c r="M58" s="14">
        <v>0.48162499999999997</v>
      </c>
      <c r="O58" s="5">
        <f t="shared" si="4"/>
        <v>4872.9902412500005</v>
      </c>
      <c r="Q58" s="16">
        <f t="shared" si="2"/>
        <v>5244.819758750001</v>
      </c>
      <c r="S58" s="16">
        <f t="shared" si="3"/>
        <v>0</v>
      </c>
      <c r="U58" s="41"/>
    </row>
    <row r="59" spans="1:21" ht="11.25">
      <c r="A59" s="4" t="s">
        <v>54</v>
      </c>
      <c r="C59" s="3" t="s">
        <v>184</v>
      </c>
      <c r="E59" s="20">
        <v>42334.479999999996</v>
      </c>
      <c r="G59" s="51">
        <v>0.5</v>
      </c>
      <c r="I59" s="20">
        <f t="shared" si="0"/>
        <v>21167.239999999998</v>
      </c>
      <c r="K59" s="5">
        <f t="shared" si="1"/>
        <v>21167.239999999998</v>
      </c>
      <c r="M59" s="14">
        <v>0.548875</v>
      </c>
      <c r="O59" s="5">
        <f t="shared" si="4"/>
        <v>11618.168854999998</v>
      </c>
      <c r="Q59" s="16">
        <f t="shared" si="2"/>
        <v>9549.071145</v>
      </c>
      <c r="S59" s="16">
        <f t="shared" si="3"/>
        <v>0</v>
      </c>
      <c r="U59" s="41"/>
    </row>
    <row r="60" spans="1:21" ht="11.25">
      <c r="A60" s="4" t="s">
        <v>55</v>
      </c>
      <c r="C60" s="3" t="s">
        <v>185</v>
      </c>
      <c r="E60" s="20">
        <v>0</v>
      </c>
      <c r="G60" s="51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41"/>
    </row>
    <row r="61" spans="1:21" ht="11.25">
      <c r="A61" s="4" t="s">
        <v>56</v>
      </c>
      <c r="C61" s="3" t="s">
        <v>186</v>
      </c>
      <c r="E61" s="20">
        <v>31266.82</v>
      </c>
      <c r="G61" s="51">
        <v>0.5</v>
      </c>
      <c r="I61" s="20">
        <f t="shared" si="0"/>
        <v>15633.41</v>
      </c>
      <c r="K61" s="5">
        <f t="shared" si="1"/>
        <v>15633.41</v>
      </c>
      <c r="M61" s="17">
        <v>0.5955</v>
      </c>
      <c r="O61" s="5">
        <f t="shared" si="4"/>
        <v>9309.695655</v>
      </c>
      <c r="Q61" s="16">
        <f t="shared" si="2"/>
        <v>6323.714345</v>
      </c>
      <c r="S61" s="16">
        <f t="shared" si="3"/>
        <v>0</v>
      </c>
      <c r="U61" s="41"/>
    </row>
    <row r="62" spans="1:21" ht="11.25">
      <c r="A62" s="4" t="s">
        <v>57</v>
      </c>
      <c r="C62" s="3" t="s">
        <v>187</v>
      </c>
      <c r="E62" s="20">
        <v>82209.70999999999</v>
      </c>
      <c r="G62" s="51">
        <v>0.5</v>
      </c>
      <c r="I62" s="20">
        <f t="shared" si="0"/>
        <v>41104.854999999996</v>
      </c>
      <c r="K62" s="5">
        <f t="shared" si="1"/>
        <v>41104.854999999996</v>
      </c>
      <c r="M62" s="14">
        <v>0.550125</v>
      </c>
      <c r="O62" s="5">
        <f t="shared" si="4"/>
        <v>22612.808356874997</v>
      </c>
      <c r="Q62" s="16">
        <f t="shared" si="2"/>
        <v>18492.046643125</v>
      </c>
      <c r="S62" s="16">
        <f t="shared" si="3"/>
        <v>0</v>
      </c>
      <c r="U62" s="41"/>
    </row>
    <row r="63" spans="1:21" ht="11.25">
      <c r="A63" s="4" t="s">
        <v>58</v>
      </c>
      <c r="C63" s="3" t="s">
        <v>188</v>
      </c>
      <c r="E63" s="20">
        <v>12198.5</v>
      </c>
      <c r="G63" s="51">
        <v>0.5</v>
      </c>
      <c r="I63" s="20">
        <f t="shared" si="0"/>
        <v>6099.25</v>
      </c>
      <c r="K63" s="5">
        <f t="shared" si="1"/>
        <v>6099.25</v>
      </c>
      <c r="M63" s="14">
        <v>0.21225</v>
      </c>
      <c r="O63" s="5">
        <f t="shared" si="4"/>
        <v>1294.5658125</v>
      </c>
      <c r="Q63" s="16">
        <f t="shared" si="2"/>
        <v>4804.6841875</v>
      </c>
      <c r="S63" s="16">
        <f t="shared" si="3"/>
        <v>0</v>
      </c>
      <c r="U63" s="41"/>
    </row>
    <row r="64" spans="1:21" ht="11.25">
      <c r="A64" s="4" t="s">
        <v>59</v>
      </c>
      <c r="C64" s="3" t="s">
        <v>189</v>
      </c>
      <c r="E64" s="20">
        <v>27557.96</v>
      </c>
      <c r="G64" s="51">
        <v>0.5</v>
      </c>
      <c r="I64" s="20">
        <f t="shared" si="0"/>
        <v>13778.98</v>
      </c>
      <c r="K64" s="5">
        <f t="shared" si="1"/>
        <v>13778.98</v>
      </c>
      <c r="M64" s="14">
        <v>0.419375</v>
      </c>
      <c r="O64" s="5">
        <f t="shared" si="4"/>
        <v>5778.5597375</v>
      </c>
      <c r="Q64" s="16">
        <f t="shared" si="2"/>
        <v>8000.4202625</v>
      </c>
      <c r="S64" s="16">
        <f t="shared" si="3"/>
        <v>0</v>
      </c>
      <c r="U64" s="41"/>
    </row>
    <row r="65" spans="1:21" ht="11.25">
      <c r="A65" s="4" t="s">
        <v>60</v>
      </c>
      <c r="C65" s="3" t="s">
        <v>190</v>
      </c>
      <c r="E65" s="20">
        <v>12174.380000000001</v>
      </c>
      <c r="G65" s="51">
        <v>0.5</v>
      </c>
      <c r="I65" s="20">
        <f t="shared" si="0"/>
        <v>6087.1900000000005</v>
      </c>
      <c r="K65" s="5">
        <f t="shared" si="1"/>
        <v>6087.1900000000005</v>
      </c>
      <c r="M65" s="14">
        <v>0.533875</v>
      </c>
      <c r="O65" s="5">
        <f t="shared" si="4"/>
        <v>3249.79856125</v>
      </c>
      <c r="Q65" s="16">
        <f t="shared" si="2"/>
        <v>2837.3914387500004</v>
      </c>
      <c r="S65" s="16">
        <f t="shared" si="3"/>
        <v>0</v>
      </c>
      <c r="U65" s="41"/>
    </row>
    <row r="66" spans="1:21" ht="11.25">
      <c r="A66" s="4" t="s">
        <v>61</v>
      </c>
      <c r="C66" s="3" t="s">
        <v>191</v>
      </c>
      <c r="E66" s="20">
        <v>123797.15999999999</v>
      </c>
      <c r="G66" s="51">
        <v>0.5</v>
      </c>
      <c r="I66" s="20">
        <f t="shared" si="0"/>
        <v>61898.579999999994</v>
      </c>
      <c r="K66" s="5">
        <f t="shared" si="1"/>
        <v>61898.579999999994</v>
      </c>
      <c r="M66" s="14">
        <v>0.28575</v>
      </c>
      <c r="O66" s="5">
        <f t="shared" si="4"/>
        <v>17687.519235</v>
      </c>
      <c r="Q66" s="16">
        <f t="shared" si="2"/>
        <v>44211.060764999995</v>
      </c>
      <c r="S66" s="16">
        <f t="shared" si="3"/>
        <v>0</v>
      </c>
      <c r="U66" s="41"/>
    </row>
    <row r="67" spans="1:21" ht="11.25">
      <c r="A67" s="4" t="s">
        <v>62</v>
      </c>
      <c r="C67" s="3" t="s">
        <v>192</v>
      </c>
      <c r="E67" s="20">
        <v>0</v>
      </c>
      <c r="G67" s="51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41"/>
    </row>
    <row r="68" spans="1:21" ht="11.25">
      <c r="A68" s="4" t="s">
        <v>63</v>
      </c>
      <c r="C68" s="3" t="s">
        <v>193</v>
      </c>
      <c r="E68" s="20">
        <v>8263.5</v>
      </c>
      <c r="G68" s="51">
        <v>0.5</v>
      </c>
      <c r="I68" s="20">
        <f t="shared" si="0"/>
        <v>4131.75</v>
      </c>
      <c r="K68" s="5">
        <f t="shared" si="1"/>
        <v>4131.75</v>
      </c>
      <c r="M68" s="14">
        <v>0.35424999999999995</v>
      </c>
      <c r="O68" s="5">
        <f t="shared" si="4"/>
        <v>1463.6724375</v>
      </c>
      <c r="Q68" s="16">
        <f t="shared" si="2"/>
        <v>2668.0775625</v>
      </c>
      <c r="S68" s="16">
        <f t="shared" si="3"/>
        <v>0</v>
      </c>
      <c r="U68" s="41"/>
    </row>
    <row r="69" spans="1:21" ht="11.25">
      <c r="A69" s="4" t="s">
        <v>64</v>
      </c>
      <c r="C69" s="3" t="s">
        <v>194</v>
      </c>
      <c r="E69" s="20">
        <v>31468.68</v>
      </c>
      <c r="G69" s="51">
        <v>0.5</v>
      </c>
      <c r="I69" s="20">
        <f t="shared" si="0"/>
        <v>15734.34</v>
      </c>
      <c r="K69" s="5">
        <f t="shared" si="1"/>
        <v>15734.34</v>
      </c>
      <c r="M69" s="14">
        <v>0.39149999999999996</v>
      </c>
      <c r="O69" s="5">
        <f t="shared" si="4"/>
        <v>6159.99411</v>
      </c>
      <c r="Q69" s="16">
        <f t="shared" si="2"/>
        <v>9574.34589</v>
      </c>
      <c r="S69" s="16">
        <f t="shared" si="3"/>
        <v>0</v>
      </c>
      <c r="U69" s="41"/>
    </row>
    <row r="70" spans="1:21" ht="11.25">
      <c r="A70" s="4" t="s">
        <v>65</v>
      </c>
      <c r="C70" s="3" t="s">
        <v>195</v>
      </c>
      <c r="E70" s="20">
        <v>7822.62</v>
      </c>
      <c r="G70" s="51">
        <v>0.5</v>
      </c>
      <c r="I70" s="20">
        <f t="shared" si="0"/>
        <v>3911.31</v>
      </c>
      <c r="K70" s="5">
        <f t="shared" si="1"/>
        <v>3911.31</v>
      </c>
      <c r="M70" s="14">
        <v>0.541125</v>
      </c>
      <c r="O70" s="5">
        <f t="shared" si="4"/>
        <v>2116.5076237499998</v>
      </c>
      <c r="Q70" s="16">
        <f t="shared" si="2"/>
        <v>1794.8023762500002</v>
      </c>
      <c r="S70" s="16">
        <f t="shared" si="3"/>
        <v>0</v>
      </c>
      <c r="U70" s="41"/>
    </row>
    <row r="71" spans="1:21" ht="11.25">
      <c r="A71" s="4" t="s">
        <v>66</v>
      </c>
      <c r="C71" s="3" t="s">
        <v>196</v>
      </c>
      <c r="E71" s="20">
        <v>0</v>
      </c>
      <c r="G71" s="51">
        <v>0.5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  <c r="U71" s="41"/>
    </row>
    <row r="72" spans="1:21" ht="11.25">
      <c r="A72" s="4" t="s">
        <v>67</v>
      </c>
      <c r="C72" s="3" t="s">
        <v>197</v>
      </c>
      <c r="E72" s="20">
        <v>0</v>
      </c>
      <c r="G72" s="51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41"/>
    </row>
    <row r="73" spans="1:21" ht="11.25">
      <c r="A73" s="4" t="s">
        <v>68</v>
      </c>
      <c r="C73" s="3" t="s">
        <v>198</v>
      </c>
      <c r="E73" s="20">
        <v>13159.8</v>
      </c>
      <c r="G73" s="51">
        <v>0.5</v>
      </c>
      <c r="I73" s="20">
        <f t="shared" si="0"/>
        <v>6579.9</v>
      </c>
      <c r="K73" s="5">
        <f t="shared" si="1"/>
        <v>6579.9</v>
      </c>
      <c r="M73" s="14">
        <v>0.33575</v>
      </c>
      <c r="O73" s="5">
        <f t="shared" si="4"/>
        <v>2209.2014249999997</v>
      </c>
      <c r="Q73" s="16">
        <f t="shared" si="2"/>
        <v>4370.698575</v>
      </c>
      <c r="S73" s="16">
        <f t="shared" si="3"/>
        <v>0</v>
      </c>
      <c r="U73" s="41"/>
    </row>
    <row r="74" spans="1:21" ht="11.25">
      <c r="A74" s="4" t="s">
        <v>69</v>
      </c>
      <c r="C74" s="3" t="s">
        <v>199</v>
      </c>
      <c r="E74" s="20">
        <v>71238.64</v>
      </c>
      <c r="G74" s="51">
        <v>0.5</v>
      </c>
      <c r="I74" s="20">
        <f aca="true" t="shared" si="5" ref="I74:I137">E74*G74</f>
        <v>35619.32</v>
      </c>
      <c r="K74" s="5">
        <f aca="true" t="shared" si="6" ref="K74:K135">E74-I74</f>
        <v>35619.32</v>
      </c>
      <c r="M74" s="14">
        <v>0.510375</v>
      </c>
      <c r="O74" s="5">
        <f t="shared" si="4"/>
        <v>18179.210445</v>
      </c>
      <c r="Q74" s="16">
        <f aca="true" t="shared" si="7" ref="Q74:Q135">K74-O74</f>
        <v>17440.109555</v>
      </c>
      <c r="S74" s="16">
        <f aca="true" t="shared" si="8" ref="S74:S137">E74-(I74+O74+Q74)</f>
        <v>0</v>
      </c>
      <c r="U74" s="41"/>
    </row>
    <row r="75" spans="1:21" ht="11.25">
      <c r="A75" s="4" t="s">
        <v>70</v>
      </c>
      <c r="C75" s="3" t="s">
        <v>200</v>
      </c>
      <c r="E75" s="20">
        <v>18668.440000000002</v>
      </c>
      <c r="G75" s="51">
        <v>0.5</v>
      </c>
      <c r="I75" s="20">
        <f t="shared" si="5"/>
        <v>9334.220000000001</v>
      </c>
      <c r="K75" s="5">
        <f t="shared" si="6"/>
        <v>9334.220000000001</v>
      </c>
      <c r="M75" s="14">
        <v>0.358125</v>
      </c>
      <c r="O75" s="5">
        <f aca="true" t="shared" si="9" ref="O75:O135">K75*M75</f>
        <v>3342.8175375000005</v>
      </c>
      <c r="Q75" s="16">
        <f t="shared" si="7"/>
        <v>5991.4024625</v>
      </c>
      <c r="S75" s="16">
        <f t="shared" si="8"/>
        <v>0</v>
      </c>
      <c r="U75" s="41"/>
    </row>
    <row r="76" spans="1:21" ht="11.25">
      <c r="A76" s="4" t="s">
        <v>71</v>
      </c>
      <c r="C76" s="3" t="s">
        <v>201</v>
      </c>
      <c r="E76" s="20">
        <v>0</v>
      </c>
      <c r="G76" s="51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41"/>
    </row>
    <row r="77" spans="1:21" ht="11.25">
      <c r="A77" s="4" t="s">
        <v>72</v>
      </c>
      <c r="C77" s="3" t="s">
        <v>202</v>
      </c>
      <c r="E77" s="20">
        <v>92689.96999999999</v>
      </c>
      <c r="G77" s="51">
        <v>0.5</v>
      </c>
      <c r="I77" s="20">
        <f t="shared" si="5"/>
        <v>46344.98499999999</v>
      </c>
      <c r="K77" s="5">
        <f t="shared" si="6"/>
        <v>46344.98499999999</v>
      </c>
      <c r="M77" s="14">
        <v>0.294375</v>
      </c>
      <c r="O77" s="5">
        <f t="shared" si="9"/>
        <v>13642.804959374998</v>
      </c>
      <c r="Q77" s="16">
        <f t="shared" si="7"/>
        <v>32702.180040624997</v>
      </c>
      <c r="S77" s="16">
        <f t="shared" si="8"/>
        <v>0</v>
      </c>
      <c r="U77" s="41"/>
    </row>
    <row r="78" spans="1:21" ht="11.25">
      <c r="A78" s="4" t="s">
        <v>73</v>
      </c>
      <c r="C78" s="3" t="s">
        <v>203</v>
      </c>
      <c r="E78" s="20">
        <v>11411.5</v>
      </c>
      <c r="G78" s="51">
        <v>0.5</v>
      </c>
      <c r="I78" s="20">
        <f t="shared" si="5"/>
        <v>5705.75</v>
      </c>
      <c r="K78" s="5">
        <f t="shared" si="6"/>
        <v>5705.75</v>
      </c>
      <c r="M78" s="14">
        <v>0.54275</v>
      </c>
      <c r="O78" s="5">
        <f t="shared" si="9"/>
        <v>3096.7958124999996</v>
      </c>
      <c r="Q78" s="16">
        <f t="shared" si="7"/>
        <v>2608.9541875000004</v>
      </c>
      <c r="S78" s="16">
        <f t="shared" si="8"/>
        <v>0</v>
      </c>
      <c r="U78" s="41"/>
    </row>
    <row r="79" spans="1:21" ht="11.25">
      <c r="A79" s="4" t="s">
        <v>74</v>
      </c>
      <c r="C79" s="3" t="s">
        <v>204</v>
      </c>
      <c r="E79" s="20">
        <v>16596.15</v>
      </c>
      <c r="G79" s="51">
        <v>0.5</v>
      </c>
      <c r="I79" s="20">
        <f t="shared" si="5"/>
        <v>8298.075</v>
      </c>
      <c r="K79" s="5">
        <f t="shared" si="6"/>
        <v>8298.075</v>
      </c>
      <c r="M79" s="14">
        <v>0.279</v>
      </c>
      <c r="O79" s="5">
        <f t="shared" si="9"/>
        <v>2315.1629250000005</v>
      </c>
      <c r="Q79" s="16">
        <f t="shared" si="7"/>
        <v>5982.912075</v>
      </c>
      <c r="S79" s="16">
        <f t="shared" si="8"/>
        <v>0</v>
      </c>
      <c r="U79" s="41"/>
    </row>
    <row r="80" spans="1:21" ht="11.25">
      <c r="A80" s="4" t="s">
        <v>75</v>
      </c>
      <c r="C80" s="3" t="s">
        <v>205</v>
      </c>
      <c r="E80" s="20">
        <v>4532.82</v>
      </c>
      <c r="G80" s="51">
        <v>0.5</v>
      </c>
      <c r="I80" s="20">
        <f t="shared" si="5"/>
        <v>2266.41</v>
      </c>
      <c r="K80" s="5">
        <f t="shared" si="6"/>
        <v>2266.41</v>
      </c>
      <c r="M80" s="14">
        <v>0.46449999999999997</v>
      </c>
      <c r="O80" s="5">
        <f t="shared" si="9"/>
        <v>1052.747445</v>
      </c>
      <c r="Q80" s="16">
        <f t="shared" si="7"/>
        <v>1213.6625549999999</v>
      </c>
      <c r="S80" s="16">
        <f t="shared" si="8"/>
        <v>0</v>
      </c>
      <c r="U80" s="41"/>
    </row>
    <row r="81" spans="1:21" ht="11.25">
      <c r="A81" s="4" t="s">
        <v>76</v>
      </c>
      <c r="C81" s="3" t="s">
        <v>206</v>
      </c>
      <c r="E81" s="20">
        <v>236365.28000000003</v>
      </c>
      <c r="G81" s="51">
        <v>0.5</v>
      </c>
      <c r="I81" s="20">
        <f t="shared" si="5"/>
        <v>118182.64000000001</v>
      </c>
      <c r="K81" s="5">
        <f t="shared" si="6"/>
        <v>118182.64000000001</v>
      </c>
      <c r="M81" s="14">
        <v>0.42674999999999996</v>
      </c>
      <c r="O81" s="5">
        <f t="shared" si="9"/>
        <v>50434.441620000005</v>
      </c>
      <c r="Q81" s="16">
        <f t="shared" si="7"/>
        <v>67748.19838000002</v>
      </c>
      <c r="S81" s="16">
        <f t="shared" si="8"/>
        <v>0</v>
      </c>
      <c r="U81" s="41"/>
    </row>
    <row r="82" spans="1:21" ht="11.25">
      <c r="A82" s="4" t="s">
        <v>77</v>
      </c>
      <c r="C82" s="3" t="s">
        <v>207</v>
      </c>
      <c r="E82" s="20">
        <v>22669.46</v>
      </c>
      <c r="G82" s="51">
        <v>0.5</v>
      </c>
      <c r="I82" s="20">
        <f t="shared" si="5"/>
        <v>11334.73</v>
      </c>
      <c r="K82" s="5">
        <f t="shared" si="6"/>
        <v>11334.73</v>
      </c>
      <c r="M82" s="14">
        <v>0.365375</v>
      </c>
      <c r="O82" s="5">
        <f t="shared" si="9"/>
        <v>4141.42697375</v>
      </c>
      <c r="Q82" s="16">
        <f t="shared" si="7"/>
        <v>7193.30302625</v>
      </c>
      <c r="S82" s="16">
        <f t="shared" si="8"/>
        <v>0</v>
      </c>
      <c r="U82" s="41"/>
    </row>
    <row r="83" spans="1:21" ht="11.25">
      <c r="A83" s="4" t="s">
        <v>78</v>
      </c>
      <c r="C83" s="3" t="s">
        <v>208</v>
      </c>
      <c r="E83" s="20">
        <v>20462</v>
      </c>
      <c r="G83" s="51">
        <v>0.5</v>
      </c>
      <c r="I83" s="20">
        <f t="shared" si="5"/>
        <v>10231</v>
      </c>
      <c r="K83" s="5">
        <f t="shared" si="6"/>
        <v>10231</v>
      </c>
      <c r="M83" s="14">
        <v>0.524875</v>
      </c>
      <c r="O83" s="5">
        <f t="shared" si="9"/>
        <v>5369.996125</v>
      </c>
      <c r="Q83" s="16">
        <f t="shared" si="7"/>
        <v>4861.003875</v>
      </c>
      <c r="S83" s="16">
        <f t="shared" si="8"/>
        <v>0</v>
      </c>
      <c r="U83" s="41"/>
    </row>
    <row r="84" spans="1:21" ht="11.25">
      <c r="A84" s="4" t="s">
        <v>79</v>
      </c>
      <c r="C84" s="3" t="s">
        <v>209</v>
      </c>
      <c r="E84" s="20">
        <v>12198.5</v>
      </c>
      <c r="G84" s="51">
        <v>0.5</v>
      </c>
      <c r="I84" s="20">
        <f t="shared" si="5"/>
        <v>6099.25</v>
      </c>
      <c r="K84" s="5">
        <f t="shared" si="6"/>
        <v>6099.25</v>
      </c>
      <c r="M84" s="14">
        <v>0.403375</v>
      </c>
      <c r="O84" s="5">
        <f t="shared" si="9"/>
        <v>2460.2849687499997</v>
      </c>
      <c r="Q84" s="16">
        <f t="shared" si="7"/>
        <v>3638.9650312500003</v>
      </c>
      <c r="S84" s="16">
        <f t="shared" si="8"/>
        <v>0</v>
      </c>
      <c r="U84" s="41"/>
    </row>
    <row r="85" spans="1:21" ht="11.25">
      <c r="A85" s="4" t="s">
        <v>80</v>
      </c>
      <c r="C85" s="3" t="s">
        <v>210</v>
      </c>
      <c r="E85" s="20">
        <v>70897.24000000002</v>
      </c>
      <c r="G85" s="51">
        <v>0.5</v>
      </c>
      <c r="I85" s="20">
        <f t="shared" si="5"/>
        <v>35448.62000000001</v>
      </c>
      <c r="K85" s="5">
        <f t="shared" si="6"/>
        <v>35448.62000000001</v>
      </c>
      <c r="M85" s="14">
        <v>0.549625</v>
      </c>
      <c r="O85" s="5">
        <f t="shared" si="9"/>
        <v>19483.447767500005</v>
      </c>
      <c r="Q85" s="16">
        <f t="shared" si="7"/>
        <v>15965.172232500005</v>
      </c>
      <c r="S85" s="16">
        <f t="shared" si="8"/>
        <v>0</v>
      </c>
      <c r="U85" s="41"/>
    </row>
    <row r="86" spans="1:21" ht="11.25">
      <c r="A86" s="4" t="s">
        <v>81</v>
      </c>
      <c r="C86" s="3" t="s">
        <v>211</v>
      </c>
      <c r="E86" s="20">
        <v>-111554.04999999999</v>
      </c>
      <c r="G86" s="51">
        <v>0.5</v>
      </c>
      <c r="I86" s="20">
        <f t="shared" si="5"/>
        <v>-55777.024999999994</v>
      </c>
      <c r="K86" s="5">
        <f t="shared" si="6"/>
        <v>-55777.024999999994</v>
      </c>
      <c r="M86" s="14">
        <v>0.292</v>
      </c>
      <c r="O86" s="5">
        <f t="shared" si="9"/>
        <v>-16286.891299999997</v>
      </c>
      <c r="Q86" s="16">
        <f t="shared" si="7"/>
        <v>-39490.1337</v>
      </c>
      <c r="S86" s="16">
        <f t="shared" si="8"/>
        <v>0</v>
      </c>
      <c r="U86" s="41"/>
    </row>
    <row r="87" spans="1:21" ht="11.25">
      <c r="A87" s="4" t="s">
        <v>82</v>
      </c>
      <c r="C87" s="3" t="s">
        <v>212</v>
      </c>
      <c r="E87" s="20">
        <v>40715.54</v>
      </c>
      <c r="G87" s="51">
        <v>0.5</v>
      </c>
      <c r="I87" s="20">
        <f t="shared" si="5"/>
        <v>20357.77</v>
      </c>
      <c r="K87" s="5">
        <f t="shared" si="6"/>
        <v>20357.77</v>
      </c>
      <c r="M87" s="14">
        <v>0.430625</v>
      </c>
      <c r="O87" s="5">
        <f t="shared" si="9"/>
        <v>8766.56470625</v>
      </c>
      <c r="Q87" s="16">
        <f t="shared" si="7"/>
        <v>11591.205293750001</v>
      </c>
      <c r="S87" s="16">
        <f t="shared" si="8"/>
        <v>0</v>
      </c>
      <c r="U87" s="41"/>
    </row>
    <row r="88" spans="1:21" ht="11.25">
      <c r="A88" s="4" t="s">
        <v>83</v>
      </c>
      <c r="C88" s="3" t="s">
        <v>213</v>
      </c>
      <c r="E88" s="20">
        <v>20024.6</v>
      </c>
      <c r="G88" s="51">
        <v>0.5</v>
      </c>
      <c r="I88" s="20">
        <f t="shared" si="5"/>
        <v>10012.3</v>
      </c>
      <c r="K88" s="5">
        <f t="shared" si="6"/>
        <v>10012.3</v>
      </c>
      <c r="M88" s="14">
        <v>0.23675000000000002</v>
      </c>
      <c r="O88" s="5">
        <f t="shared" si="9"/>
        <v>2370.412025</v>
      </c>
      <c r="Q88" s="16">
        <f t="shared" si="7"/>
        <v>7641.887975</v>
      </c>
      <c r="S88" s="16">
        <f t="shared" si="8"/>
        <v>0</v>
      </c>
      <c r="U88" s="41"/>
    </row>
    <row r="89" spans="1:21" ht="11.25">
      <c r="A89" s="4" t="s">
        <v>84</v>
      </c>
      <c r="C89" s="3" t="s">
        <v>214</v>
      </c>
      <c r="E89" s="20">
        <v>0</v>
      </c>
      <c r="G89" s="51">
        <v>0.5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  <c r="U89" s="41"/>
    </row>
    <row r="90" spans="1:21" ht="11.25">
      <c r="A90" s="4" t="s">
        <v>85</v>
      </c>
      <c r="C90" s="3" t="s">
        <v>215</v>
      </c>
      <c r="E90" s="20">
        <v>40007.83</v>
      </c>
      <c r="G90" s="51">
        <v>0.5</v>
      </c>
      <c r="I90" s="20">
        <f t="shared" si="5"/>
        <v>20003.915</v>
      </c>
      <c r="K90" s="5">
        <f t="shared" si="6"/>
        <v>20003.915</v>
      </c>
      <c r="M90" s="14">
        <v>0.43962500000000004</v>
      </c>
      <c r="O90" s="5">
        <f t="shared" si="9"/>
        <v>8794.221131875001</v>
      </c>
      <c r="Q90" s="16">
        <f t="shared" si="7"/>
        <v>11209.693868125</v>
      </c>
      <c r="S90" s="16">
        <f t="shared" si="8"/>
        <v>0</v>
      </c>
      <c r="U90" s="41"/>
    </row>
    <row r="91" spans="1:21" ht="11.25">
      <c r="A91" s="4" t="s">
        <v>86</v>
      </c>
      <c r="C91" s="3" t="s">
        <v>216</v>
      </c>
      <c r="E91" s="20">
        <v>12198.5</v>
      </c>
      <c r="G91" s="51">
        <v>0.5</v>
      </c>
      <c r="I91" s="20">
        <f t="shared" si="5"/>
        <v>6099.25</v>
      </c>
      <c r="K91" s="5">
        <f t="shared" si="6"/>
        <v>6099.25</v>
      </c>
      <c r="M91" s="14">
        <v>0.29212499999999997</v>
      </c>
      <c r="O91" s="5">
        <f t="shared" si="9"/>
        <v>1781.74340625</v>
      </c>
      <c r="Q91" s="16">
        <f t="shared" si="7"/>
        <v>4317.50659375</v>
      </c>
      <c r="S91" s="16">
        <f t="shared" si="8"/>
        <v>0</v>
      </c>
      <c r="U91" s="41"/>
    </row>
    <row r="92" spans="1:21" ht="11.25">
      <c r="A92" s="4" t="s">
        <v>87</v>
      </c>
      <c r="C92" s="3" t="s">
        <v>217</v>
      </c>
      <c r="E92" s="20">
        <v>20423.5</v>
      </c>
      <c r="G92" s="51">
        <v>0.5</v>
      </c>
      <c r="I92" s="20">
        <f t="shared" si="5"/>
        <v>10211.75</v>
      </c>
      <c r="K92" s="5">
        <f t="shared" si="6"/>
        <v>10211.75</v>
      </c>
      <c r="M92" s="14">
        <v>0.40375</v>
      </c>
      <c r="O92" s="5">
        <f t="shared" si="9"/>
        <v>4122.9940625</v>
      </c>
      <c r="Q92" s="16">
        <f t="shared" si="7"/>
        <v>6088.7559375</v>
      </c>
      <c r="S92" s="16">
        <f t="shared" si="8"/>
        <v>0</v>
      </c>
      <c r="U92" s="41"/>
    </row>
    <row r="93" spans="1:21" ht="11.25">
      <c r="A93" s="4" t="s">
        <v>88</v>
      </c>
      <c r="C93" s="3" t="s">
        <v>218</v>
      </c>
      <c r="E93" s="20">
        <v>184441.79000000004</v>
      </c>
      <c r="G93" s="51">
        <v>0.5</v>
      </c>
      <c r="I93" s="20">
        <f t="shared" si="5"/>
        <v>92220.89500000002</v>
      </c>
      <c r="K93" s="5">
        <f t="shared" si="6"/>
        <v>92220.89500000002</v>
      </c>
      <c r="M93" s="14">
        <v>0.5735</v>
      </c>
      <c r="O93" s="5">
        <f t="shared" si="9"/>
        <v>52888.68328250001</v>
      </c>
      <c r="Q93" s="16">
        <f t="shared" si="7"/>
        <v>39332.21171750001</v>
      </c>
      <c r="S93" s="16">
        <f t="shared" si="8"/>
        <v>0</v>
      </c>
      <c r="U93" s="41"/>
    </row>
    <row r="94" spans="1:21" ht="11.25">
      <c r="A94" s="4" t="s">
        <v>89</v>
      </c>
      <c r="C94" s="3" t="s">
        <v>219</v>
      </c>
      <c r="E94" s="20">
        <v>152276.29</v>
      </c>
      <c r="G94" s="51">
        <v>0.5</v>
      </c>
      <c r="I94" s="20">
        <f t="shared" si="5"/>
        <v>76138.145</v>
      </c>
      <c r="K94" s="5">
        <f t="shared" si="6"/>
        <v>76138.145</v>
      </c>
      <c r="M94" s="14">
        <v>0.554875</v>
      </c>
      <c r="O94" s="5">
        <f t="shared" si="9"/>
        <v>42247.153206875</v>
      </c>
      <c r="Q94" s="16">
        <f t="shared" si="7"/>
        <v>33890.991793125</v>
      </c>
      <c r="S94" s="16">
        <f t="shared" si="8"/>
        <v>0</v>
      </c>
      <c r="U94" s="41"/>
    </row>
    <row r="95" spans="1:21" ht="11.25">
      <c r="A95" s="4" t="s">
        <v>90</v>
      </c>
      <c r="C95" s="3" t="s">
        <v>220</v>
      </c>
      <c r="E95" s="20">
        <v>12198.5</v>
      </c>
      <c r="G95" s="51">
        <v>0.5</v>
      </c>
      <c r="I95" s="20">
        <f t="shared" si="5"/>
        <v>6099.25</v>
      </c>
      <c r="K95" s="5">
        <f t="shared" si="6"/>
        <v>6099.25</v>
      </c>
      <c r="M95" s="14">
        <v>0.49737499999999996</v>
      </c>
      <c r="O95" s="5">
        <f t="shared" si="9"/>
        <v>3033.6144687499996</v>
      </c>
      <c r="Q95" s="16">
        <f t="shared" si="7"/>
        <v>3065.6355312500004</v>
      </c>
      <c r="S95" s="16">
        <f t="shared" si="8"/>
        <v>0</v>
      </c>
      <c r="U95" s="41"/>
    </row>
    <row r="96" spans="1:21" ht="11.25">
      <c r="A96" s="4" t="s">
        <v>91</v>
      </c>
      <c r="C96" s="3" t="s">
        <v>221</v>
      </c>
      <c r="E96" s="20">
        <v>-877.28</v>
      </c>
      <c r="G96" s="51">
        <v>0.5</v>
      </c>
      <c r="I96" s="20">
        <f t="shared" si="5"/>
        <v>-438.64</v>
      </c>
      <c r="K96" s="5">
        <f t="shared" si="6"/>
        <v>-438.64</v>
      </c>
      <c r="M96" s="14">
        <v>0.298375</v>
      </c>
      <c r="O96" s="5">
        <f t="shared" si="9"/>
        <v>-130.87921</v>
      </c>
      <c r="Q96" s="16">
        <f t="shared" si="7"/>
        <v>-307.76079</v>
      </c>
      <c r="S96" s="16">
        <f t="shared" si="8"/>
        <v>0</v>
      </c>
      <c r="U96" s="41"/>
    </row>
    <row r="97" spans="1:21" ht="11.25">
      <c r="A97" s="4" t="s">
        <v>92</v>
      </c>
      <c r="C97" s="3" t="s">
        <v>222</v>
      </c>
      <c r="E97" s="20">
        <v>0</v>
      </c>
      <c r="G97" s="51">
        <v>0.5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  <c r="U97" s="41"/>
    </row>
    <row r="98" spans="1:21" ht="11.25">
      <c r="A98" s="4" t="s">
        <v>93</v>
      </c>
      <c r="C98" s="3" t="s">
        <v>223</v>
      </c>
      <c r="E98" s="20">
        <v>15740</v>
      </c>
      <c r="G98" s="51">
        <v>0.5</v>
      </c>
      <c r="I98" s="20">
        <f t="shared" si="5"/>
        <v>7870</v>
      </c>
      <c r="K98" s="5">
        <f t="shared" si="6"/>
        <v>7870</v>
      </c>
      <c r="M98" s="14">
        <v>0.48162499999999997</v>
      </c>
      <c r="O98" s="5">
        <f t="shared" si="9"/>
        <v>3790.3887499999996</v>
      </c>
      <c r="Q98" s="16">
        <f t="shared" si="7"/>
        <v>4079.6112500000004</v>
      </c>
      <c r="S98" s="16">
        <f t="shared" si="8"/>
        <v>0</v>
      </c>
      <c r="U98" s="41"/>
    </row>
    <row r="99" spans="1:21" ht="11.25">
      <c r="A99" s="4" t="s">
        <v>94</v>
      </c>
      <c r="C99" s="3" t="s">
        <v>224</v>
      </c>
      <c r="E99" s="20">
        <v>43926.98</v>
      </c>
      <c r="G99" s="51">
        <v>0.5</v>
      </c>
      <c r="I99" s="20">
        <f t="shared" si="5"/>
        <v>21963.49</v>
      </c>
      <c r="K99" s="5">
        <f t="shared" si="6"/>
        <v>21963.49</v>
      </c>
      <c r="M99" s="14">
        <v>0.345</v>
      </c>
      <c r="O99" s="5">
        <f t="shared" si="9"/>
        <v>7577.40405</v>
      </c>
      <c r="Q99" s="16">
        <f t="shared" si="7"/>
        <v>14386.08595</v>
      </c>
      <c r="S99" s="16">
        <f t="shared" si="8"/>
        <v>0</v>
      </c>
      <c r="U99" s="41"/>
    </row>
    <row r="100" spans="1:21" ht="11.25">
      <c r="A100" s="4" t="s">
        <v>95</v>
      </c>
      <c r="C100" s="3" t="s">
        <v>225</v>
      </c>
      <c r="E100" s="20">
        <v>5410.139999999999</v>
      </c>
      <c r="G100" s="51">
        <v>0.5</v>
      </c>
      <c r="I100" s="20">
        <f t="shared" si="5"/>
        <v>2705.0699999999997</v>
      </c>
      <c r="K100" s="5">
        <f t="shared" si="6"/>
        <v>2705.0699999999997</v>
      </c>
      <c r="M100" s="14">
        <v>0.378125</v>
      </c>
      <c r="O100" s="5">
        <f t="shared" si="9"/>
        <v>1022.8545937499998</v>
      </c>
      <c r="Q100" s="16">
        <f t="shared" si="7"/>
        <v>1682.21540625</v>
      </c>
      <c r="S100" s="16">
        <f t="shared" si="8"/>
        <v>0</v>
      </c>
      <c r="U100" s="41"/>
    </row>
    <row r="101" spans="1:21" ht="11.25">
      <c r="A101" s="4" t="s">
        <v>96</v>
      </c>
      <c r="C101" s="3" t="s">
        <v>226</v>
      </c>
      <c r="E101" s="20">
        <v>2361</v>
      </c>
      <c r="G101" s="51">
        <v>0.5</v>
      </c>
      <c r="I101" s="20">
        <f t="shared" si="5"/>
        <v>1180.5</v>
      </c>
      <c r="K101" s="5">
        <f t="shared" si="6"/>
        <v>1180.5</v>
      </c>
      <c r="M101" s="14">
        <v>0.344375</v>
      </c>
      <c r="O101" s="5">
        <f t="shared" si="9"/>
        <v>406.53468749999996</v>
      </c>
      <c r="Q101" s="16">
        <f t="shared" si="7"/>
        <v>773.9653125</v>
      </c>
      <c r="S101" s="16">
        <f t="shared" si="8"/>
        <v>0</v>
      </c>
      <c r="U101" s="41"/>
    </row>
    <row r="102" spans="1:21" ht="11.25">
      <c r="A102" s="4" t="s">
        <v>97</v>
      </c>
      <c r="C102" s="3" t="s">
        <v>227</v>
      </c>
      <c r="E102" s="20">
        <v>73122.71</v>
      </c>
      <c r="G102" s="51">
        <v>0.5</v>
      </c>
      <c r="I102" s="20">
        <f t="shared" si="5"/>
        <v>36561.355</v>
      </c>
      <c r="K102" s="5">
        <f t="shared" si="6"/>
        <v>36561.355</v>
      </c>
      <c r="M102" s="14">
        <v>0.33849999999999997</v>
      </c>
      <c r="O102" s="5">
        <f t="shared" si="9"/>
        <v>12376.0186675</v>
      </c>
      <c r="Q102" s="16">
        <f t="shared" si="7"/>
        <v>24185.336332500003</v>
      </c>
      <c r="S102" s="16">
        <f t="shared" si="8"/>
        <v>0</v>
      </c>
      <c r="U102" s="41"/>
    </row>
    <row r="103" spans="1:21" ht="11.25">
      <c r="A103" s="4" t="s">
        <v>98</v>
      </c>
      <c r="C103" s="3" t="s">
        <v>228</v>
      </c>
      <c r="E103" s="20">
        <v>0</v>
      </c>
      <c r="G103" s="51">
        <v>0.5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41"/>
    </row>
    <row r="104" spans="1:21" ht="11.25">
      <c r="A104" s="4" t="s">
        <v>99</v>
      </c>
      <c r="C104" s="3" t="s">
        <v>229</v>
      </c>
      <c r="E104" s="20">
        <v>130478.77</v>
      </c>
      <c r="G104" s="51">
        <v>0.5</v>
      </c>
      <c r="I104" s="20">
        <f t="shared" si="5"/>
        <v>65239.385</v>
      </c>
      <c r="K104" s="5">
        <f t="shared" si="6"/>
        <v>65239.385</v>
      </c>
      <c r="M104" s="14">
        <v>0.663625</v>
      </c>
      <c r="O104" s="5">
        <f t="shared" si="9"/>
        <v>43294.486870625005</v>
      </c>
      <c r="Q104" s="16">
        <f t="shared" si="7"/>
        <v>21944.898129374997</v>
      </c>
      <c r="S104" s="16">
        <f t="shared" si="8"/>
        <v>0</v>
      </c>
      <c r="U104" s="41"/>
    </row>
    <row r="105" spans="1:21" ht="11.25">
      <c r="A105" s="4" t="s">
        <v>100</v>
      </c>
      <c r="C105" s="3" t="s">
        <v>230</v>
      </c>
      <c r="E105" s="20">
        <v>24397</v>
      </c>
      <c r="G105" s="51">
        <v>0.5</v>
      </c>
      <c r="I105" s="20">
        <f t="shared" si="5"/>
        <v>12198.5</v>
      </c>
      <c r="K105" s="5">
        <f t="shared" si="6"/>
        <v>12198.5</v>
      </c>
      <c r="M105" s="14">
        <v>0.31875</v>
      </c>
      <c r="O105" s="5">
        <f t="shared" si="9"/>
        <v>3888.271875</v>
      </c>
      <c r="Q105" s="16">
        <f t="shared" si="7"/>
        <v>8310.228125</v>
      </c>
      <c r="S105" s="16">
        <f t="shared" si="8"/>
        <v>0</v>
      </c>
      <c r="U105" s="41"/>
    </row>
    <row r="106" spans="1:21" ht="11.25">
      <c r="A106" s="4" t="s">
        <v>101</v>
      </c>
      <c r="C106" s="3" t="s">
        <v>231</v>
      </c>
      <c r="E106" s="20">
        <v>41638.41</v>
      </c>
      <c r="G106" s="51">
        <v>0.5</v>
      </c>
      <c r="I106" s="20">
        <f t="shared" si="5"/>
        <v>20819.205</v>
      </c>
      <c r="K106" s="5">
        <f t="shared" si="6"/>
        <v>20819.205</v>
      </c>
      <c r="M106" s="14">
        <v>0.31837499999999996</v>
      </c>
      <c r="O106" s="5">
        <f t="shared" si="9"/>
        <v>6628.314391875</v>
      </c>
      <c r="Q106" s="16">
        <f t="shared" si="7"/>
        <v>14190.890608125002</v>
      </c>
      <c r="S106" s="16">
        <f t="shared" si="8"/>
        <v>0</v>
      </c>
      <c r="U106" s="41"/>
    </row>
    <row r="107" spans="1:21" ht="11.25">
      <c r="A107" s="4" t="s">
        <v>102</v>
      </c>
      <c r="C107" s="3" t="s">
        <v>232</v>
      </c>
      <c r="E107" s="20">
        <v>106638.5</v>
      </c>
      <c r="G107" s="51">
        <v>0.5</v>
      </c>
      <c r="I107" s="20">
        <f t="shared" si="5"/>
        <v>53319.25</v>
      </c>
      <c r="K107" s="5">
        <f t="shared" si="6"/>
        <v>53319.25</v>
      </c>
      <c r="M107" s="14">
        <v>0.29112499999999997</v>
      </c>
      <c r="O107" s="5">
        <f t="shared" si="9"/>
        <v>15522.56665625</v>
      </c>
      <c r="Q107" s="16">
        <f t="shared" si="7"/>
        <v>37796.68334375</v>
      </c>
      <c r="S107" s="16">
        <f t="shared" si="8"/>
        <v>0</v>
      </c>
      <c r="U107" s="41"/>
    </row>
    <row r="108" spans="1:21" ht="11.25">
      <c r="A108" s="4" t="s">
        <v>103</v>
      </c>
      <c r="C108" s="3" t="s">
        <v>233</v>
      </c>
      <c r="E108" s="20">
        <v>168276.75999999998</v>
      </c>
      <c r="G108" s="51">
        <v>0.5</v>
      </c>
      <c r="I108" s="20">
        <f t="shared" si="5"/>
        <v>84138.37999999999</v>
      </c>
      <c r="K108" s="5">
        <f t="shared" si="6"/>
        <v>84138.37999999999</v>
      </c>
      <c r="M108" s="14">
        <v>0.3835</v>
      </c>
      <c r="O108" s="5">
        <f t="shared" si="9"/>
        <v>32267.068729999995</v>
      </c>
      <c r="Q108" s="16">
        <f t="shared" si="7"/>
        <v>51871.31126999999</v>
      </c>
      <c r="S108" s="16">
        <f t="shared" si="8"/>
        <v>0</v>
      </c>
      <c r="U108" s="41"/>
    </row>
    <row r="109" spans="1:21" ht="11.25">
      <c r="A109" s="4" t="s">
        <v>104</v>
      </c>
      <c r="C109" s="3" t="s">
        <v>234</v>
      </c>
      <c r="E109" s="20">
        <v>36610.63999999999</v>
      </c>
      <c r="G109" s="51">
        <v>0.5</v>
      </c>
      <c r="I109" s="20">
        <f t="shared" si="5"/>
        <v>18305.319999999996</v>
      </c>
      <c r="K109" s="5">
        <f t="shared" si="6"/>
        <v>18305.319999999996</v>
      </c>
      <c r="M109" s="14">
        <v>0.464375</v>
      </c>
      <c r="O109" s="5">
        <f t="shared" si="9"/>
        <v>8500.532974999998</v>
      </c>
      <c r="Q109" s="16">
        <f t="shared" si="7"/>
        <v>9804.787024999998</v>
      </c>
      <c r="S109" s="16">
        <f t="shared" si="8"/>
        <v>0</v>
      </c>
      <c r="U109" s="41"/>
    </row>
    <row r="110" spans="1:21" ht="11.25">
      <c r="A110" s="4" t="s">
        <v>105</v>
      </c>
      <c r="C110" s="3" t="s">
        <v>235</v>
      </c>
      <c r="E110" s="20">
        <v>0</v>
      </c>
      <c r="G110" s="51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41"/>
    </row>
    <row r="111" spans="1:21" ht="11.25">
      <c r="A111" s="4" t="s">
        <v>106</v>
      </c>
      <c r="C111" s="3" t="s">
        <v>236</v>
      </c>
      <c r="E111" s="20">
        <v>0</v>
      </c>
      <c r="G111" s="51">
        <v>0.5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41"/>
    </row>
    <row r="112" spans="1:21" ht="11.25">
      <c r="A112" s="4" t="s">
        <v>107</v>
      </c>
      <c r="C112" s="3" t="s">
        <v>237</v>
      </c>
      <c r="E112" s="20">
        <v>38095.54</v>
      </c>
      <c r="G112" s="51">
        <v>0.5</v>
      </c>
      <c r="I112" s="20">
        <f t="shared" si="5"/>
        <v>19047.77</v>
      </c>
      <c r="K112" s="5">
        <f t="shared" si="6"/>
        <v>19047.77</v>
      </c>
      <c r="M112" s="14">
        <v>0.277875</v>
      </c>
      <c r="O112" s="5">
        <f t="shared" si="9"/>
        <v>5292.8990887499995</v>
      </c>
      <c r="Q112" s="16">
        <f t="shared" si="7"/>
        <v>13754.87091125</v>
      </c>
      <c r="S112" s="16">
        <f t="shared" si="8"/>
        <v>0</v>
      </c>
      <c r="U112" s="41"/>
    </row>
    <row r="113" spans="1:21" ht="11.25">
      <c r="A113" s="4" t="s">
        <v>108</v>
      </c>
      <c r="C113" s="3" t="s">
        <v>238</v>
      </c>
      <c r="E113" s="20">
        <v>0</v>
      </c>
      <c r="G113" s="51">
        <v>0.5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41"/>
    </row>
    <row r="114" spans="1:21" ht="11.25">
      <c r="A114" s="4" t="s">
        <v>110</v>
      </c>
      <c r="C114" s="3" t="s">
        <v>239</v>
      </c>
      <c r="E114" s="20">
        <v>22799.3</v>
      </c>
      <c r="G114" s="51">
        <v>0.5</v>
      </c>
      <c r="I114" s="20">
        <f t="shared" si="5"/>
        <v>11399.65</v>
      </c>
      <c r="K114" s="5">
        <f t="shared" si="6"/>
        <v>11399.65</v>
      </c>
      <c r="M114" s="14">
        <v>0.43012500000000004</v>
      </c>
      <c r="O114" s="5">
        <f t="shared" si="9"/>
        <v>4903.27445625</v>
      </c>
      <c r="Q114" s="16">
        <f t="shared" si="7"/>
        <v>6496.375543749999</v>
      </c>
      <c r="S114" s="16">
        <f t="shared" si="8"/>
        <v>0</v>
      </c>
      <c r="U114" s="41"/>
    </row>
    <row r="115" spans="1:21" ht="11.25">
      <c r="A115" s="4" t="s">
        <v>111</v>
      </c>
      <c r="C115" s="3" t="s">
        <v>240</v>
      </c>
      <c r="E115" s="20">
        <v>29512.5</v>
      </c>
      <c r="G115" s="51">
        <v>0.5</v>
      </c>
      <c r="I115" s="20">
        <f t="shared" si="5"/>
        <v>14756.25</v>
      </c>
      <c r="K115" s="5">
        <f t="shared" si="6"/>
        <v>14756.25</v>
      </c>
      <c r="M115" s="14">
        <v>0.39325</v>
      </c>
      <c r="O115" s="5">
        <f t="shared" si="9"/>
        <v>5802.8953125</v>
      </c>
      <c r="Q115" s="16">
        <f t="shared" si="7"/>
        <v>8953.3546875</v>
      </c>
      <c r="S115" s="16">
        <f t="shared" si="8"/>
        <v>0</v>
      </c>
      <c r="U115" s="41"/>
    </row>
    <row r="116" spans="1:21" ht="11.25">
      <c r="A116" s="4" t="s">
        <v>109</v>
      </c>
      <c r="C116" s="3" t="s">
        <v>279</v>
      </c>
      <c r="E116" s="20">
        <v>7603.44</v>
      </c>
      <c r="G116" s="51">
        <v>0.5</v>
      </c>
      <c r="I116" s="20">
        <f t="shared" si="5"/>
        <v>3801.72</v>
      </c>
      <c r="K116" s="5">
        <f t="shared" si="6"/>
        <v>3801.72</v>
      </c>
      <c r="M116" s="14">
        <v>0.402875</v>
      </c>
      <c r="O116" s="5">
        <f t="shared" si="9"/>
        <v>1531.617945</v>
      </c>
      <c r="Q116" s="16">
        <f t="shared" si="7"/>
        <v>2270.102055</v>
      </c>
      <c r="S116" s="16">
        <f t="shared" si="8"/>
        <v>0</v>
      </c>
      <c r="U116" s="41"/>
    </row>
    <row r="117" spans="1:21" ht="11.25">
      <c r="A117" s="4" t="s">
        <v>112</v>
      </c>
      <c r="C117" s="3" t="s">
        <v>241</v>
      </c>
      <c r="E117" s="20">
        <v>48822.1</v>
      </c>
      <c r="G117" s="51">
        <v>0.5</v>
      </c>
      <c r="I117" s="20">
        <f t="shared" si="5"/>
        <v>24411.05</v>
      </c>
      <c r="K117" s="5">
        <f t="shared" si="6"/>
        <v>24411.05</v>
      </c>
      <c r="M117" s="14">
        <v>0.47600000000000003</v>
      </c>
      <c r="O117" s="5">
        <f t="shared" si="9"/>
        <v>11619.659800000001</v>
      </c>
      <c r="Q117" s="16">
        <f t="shared" si="7"/>
        <v>12791.390199999998</v>
      </c>
      <c r="S117" s="16">
        <f t="shared" si="8"/>
        <v>0</v>
      </c>
      <c r="U117" s="41"/>
    </row>
    <row r="118" spans="1:21" ht="11.25">
      <c r="A118" s="4" t="s">
        <v>113</v>
      </c>
      <c r="C118" s="3" t="s">
        <v>242</v>
      </c>
      <c r="E118" s="20">
        <v>85669.68000000001</v>
      </c>
      <c r="G118" s="51">
        <v>0.5</v>
      </c>
      <c r="I118" s="20">
        <f t="shared" si="5"/>
        <v>42834.840000000004</v>
      </c>
      <c r="K118" s="5">
        <f t="shared" si="6"/>
        <v>42834.840000000004</v>
      </c>
      <c r="M118" s="14">
        <v>0.333375</v>
      </c>
      <c r="O118" s="5">
        <f t="shared" si="9"/>
        <v>14280.064785</v>
      </c>
      <c r="Q118" s="16">
        <f t="shared" si="7"/>
        <v>28554.775215</v>
      </c>
      <c r="S118" s="16">
        <f t="shared" si="8"/>
        <v>0</v>
      </c>
      <c r="U118" s="41"/>
    </row>
    <row r="119" spans="1:21" ht="11.25">
      <c r="A119" s="4" t="s">
        <v>114</v>
      </c>
      <c r="C119" s="3" t="s">
        <v>243</v>
      </c>
      <c r="E119" s="20">
        <v>41902.09</v>
      </c>
      <c r="G119" s="51">
        <v>0.5</v>
      </c>
      <c r="I119" s="20">
        <f t="shared" si="5"/>
        <v>20951.045</v>
      </c>
      <c r="K119" s="5">
        <f t="shared" si="6"/>
        <v>20951.045</v>
      </c>
      <c r="M119" s="14">
        <v>0.41275</v>
      </c>
      <c r="O119" s="5">
        <f t="shared" si="9"/>
        <v>8647.54382375</v>
      </c>
      <c r="Q119" s="16">
        <f t="shared" si="7"/>
        <v>12303.501176249998</v>
      </c>
      <c r="S119" s="16">
        <f t="shared" si="8"/>
        <v>0</v>
      </c>
      <c r="U119" s="41"/>
    </row>
    <row r="120" spans="1:21" ht="11.25">
      <c r="A120" s="4" t="s">
        <v>115</v>
      </c>
      <c r="C120" s="3" t="s">
        <v>244</v>
      </c>
      <c r="E120" s="20">
        <v>243649.53999999998</v>
      </c>
      <c r="G120" s="51">
        <v>0.5</v>
      </c>
      <c r="I120" s="20">
        <f t="shared" si="5"/>
        <v>121824.76999999999</v>
      </c>
      <c r="K120" s="5">
        <f t="shared" si="6"/>
        <v>121824.76999999999</v>
      </c>
      <c r="M120" s="14">
        <v>0.342</v>
      </c>
      <c r="O120" s="5">
        <f t="shared" si="9"/>
        <v>41664.07134</v>
      </c>
      <c r="Q120" s="16">
        <f t="shared" si="7"/>
        <v>80160.69866</v>
      </c>
      <c r="S120" s="16">
        <f t="shared" si="8"/>
        <v>0</v>
      </c>
      <c r="U120" s="41"/>
    </row>
    <row r="121" spans="1:21" ht="11.25">
      <c r="A121" s="4" t="s">
        <v>116</v>
      </c>
      <c r="C121" s="3" t="s">
        <v>245</v>
      </c>
      <c r="E121" s="20">
        <v>63635.2</v>
      </c>
      <c r="G121" s="51">
        <v>0.5</v>
      </c>
      <c r="I121" s="20">
        <f t="shared" si="5"/>
        <v>31817.6</v>
      </c>
      <c r="K121" s="5">
        <f t="shared" si="6"/>
        <v>31817.6</v>
      </c>
      <c r="M121" s="14">
        <v>0.521</v>
      </c>
      <c r="O121" s="5">
        <f t="shared" si="9"/>
        <v>16576.9696</v>
      </c>
      <c r="Q121" s="16">
        <f t="shared" si="7"/>
        <v>15240.630399999998</v>
      </c>
      <c r="S121" s="16">
        <f t="shared" si="8"/>
        <v>0</v>
      </c>
      <c r="U121" s="41"/>
    </row>
    <row r="122" spans="1:21" ht="11.25">
      <c r="A122" s="4" t="s">
        <v>117</v>
      </c>
      <c r="C122" s="3" t="s">
        <v>246</v>
      </c>
      <c r="E122" s="20">
        <v>0</v>
      </c>
      <c r="G122" s="51">
        <v>0.5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41"/>
    </row>
    <row r="123" spans="1:21" ht="11.25">
      <c r="A123" s="4" t="s">
        <v>118</v>
      </c>
      <c r="C123" s="3" t="s">
        <v>247</v>
      </c>
      <c r="E123" s="20">
        <v>0</v>
      </c>
      <c r="G123" s="51">
        <v>0.5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41"/>
    </row>
    <row r="124" spans="1:21" ht="11.25">
      <c r="A124" s="4" t="s">
        <v>119</v>
      </c>
      <c r="C124" s="3" t="s">
        <v>248</v>
      </c>
      <c r="E124" s="20">
        <v>20870.579999999998</v>
      </c>
      <c r="G124" s="51">
        <v>0.5</v>
      </c>
      <c r="I124" s="20">
        <f t="shared" si="5"/>
        <v>10435.289999999999</v>
      </c>
      <c r="K124" s="5">
        <f t="shared" si="6"/>
        <v>10435.289999999999</v>
      </c>
      <c r="M124" s="14">
        <v>0.34662499999999996</v>
      </c>
      <c r="O124" s="5">
        <f t="shared" si="9"/>
        <v>3617.132396249999</v>
      </c>
      <c r="Q124" s="16">
        <f t="shared" si="7"/>
        <v>6818.15760375</v>
      </c>
      <c r="S124" s="16">
        <f t="shared" si="8"/>
        <v>0</v>
      </c>
      <c r="U124" s="41"/>
    </row>
    <row r="125" spans="1:21" ht="11.25">
      <c r="A125" s="4" t="s">
        <v>120</v>
      </c>
      <c r="C125" s="3" t="s">
        <v>249</v>
      </c>
      <c r="E125" s="20">
        <v>280734.0200000001</v>
      </c>
      <c r="G125" s="51">
        <v>0.5</v>
      </c>
      <c r="I125" s="20">
        <f t="shared" si="5"/>
        <v>140367.01000000004</v>
      </c>
      <c r="K125" s="5">
        <f t="shared" si="6"/>
        <v>140367.01000000004</v>
      </c>
      <c r="M125" s="14">
        <v>0.306875</v>
      </c>
      <c r="O125" s="5">
        <f t="shared" si="9"/>
        <v>43075.12619375001</v>
      </c>
      <c r="Q125" s="16">
        <f t="shared" si="7"/>
        <v>97291.88380625003</v>
      </c>
      <c r="S125" s="16">
        <f t="shared" si="8"/>
        <v>0</v>
      </c>
      <c r="U125" s="41"/>
    </row>
    <row r="126" spans="1:21" ht="11.25">
      <c r="A126" s="4" t="s">
        <v>121</v>
      </c>
      <c r="C126" s="3" t="s">
        <v>250</v>
      </c>
      <c r="E126" s="20">
        <v>0</v>
      </c>
      <c r="G126" s="51">
        <v>0.5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41"/>
    </row>
    <row r="127" spans="1:21" ht="11.25">
      <c r="A127" s="4" t="s">
        <v>122</v>
      </c>
      <c r="C127" s="3" t="s">
        <v>251</v>
      </c>
      <c r="E127" s="20">
        <v>110027.29999999997</v>
      </c>
      <c r="G127" s="51">
        <v>0.5</v>
      </c>
      <c r="I127" s="20">
        <f t="shared" si="5"/>
        <v>55013.64999999999</v>
      </c>
      <c r="K127" s="5">
        <f t="shared" si="6"/>
        <v>55013.64999999999</v>
      </c>
      <c r="M127" s="14">
        <v>0.441875</v>
      </c>
      <c r="O127" s="5">
        <f t="shared" si="9"/>
        <v>24309.156593749994</v>
      </c>
      <c r="Q127" s="16">
        <f t="shared" si="7"/>
        <v>30704.493406249992</v>
      </c>
      <c r="S127" s="16">
        <f t="shared" si="8"/>
        <v>0</v>
      </c>
      <c r="U127" s="41"/>
    </row>
    <row r="128" spans="1:21" ht="11.25">
      <c r="A128" s="4" t="s">
        <v>123</v>
      </c>
      <c r="C128" s="3" t="s">
        <v>252</v>
      </c>
      <c r="E128" s="20">
        <v>0</v>
      </c>
      <c r="G128" s="51">
        <v>0.5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41"/>
    </row>
    <row r="129" spans="1:21" ht="11.25">
      <c r="A129" s="4" t="s">
        <v>124</v>
      </c>
      <c r="C129" s="3" t="s">
        <v>253</v>
      </c>
      <c r="E129" s="20">
        <v>36718.5</v>
      </c>
      <c r="G129" s="51">
        <v>0.5</v>
      </c>
      <c r="I129" s="20">
        <f t="shared" si="5"/>
        <v>18359.25</v>
      </c>
      <c r="K129" s="5">
        <f t="shared" si="6"/>
        <v>18359.25</v>
      </c>
      <c r="M129" s="14">
        <v>0.325625</v>
      </c>
      <c r="O129" s="5">
        <f t="shared" si="9"/>
        <v>5978.23078125</v>
      </c>
      <c r="Q129" s="16">
        <f t="shared" si="7"/>
        <v>12381.01921875</v>
      </c>
      <c r="S129" s="16">
        <f t="shared" si="8"/>
        <v>0</v>
      </c>
      <c r="U129" s="41"/>
    </row>
    <row r="130" spans="1:21" ht="11.25">
      <c r="A130" s="4" t="s">
        <v>125</v>
      </c>
      <c r="C130" s="3" t="s">
        <v>254</v>
      </c>
      <c r="E130" s="20">
        <v>24397</v>
      </c>
      <c r="G130" s="51">
        <v>0.5</v>
      </c>
      <c r="I130" s="20">
        <f t="shared" si="5"/>
        <v>12198.5</v>
      </c>
      <c r="K130" s="5">
        <f t="shared" si="6"/>
        <v>12198.5</v>
      </c>
      <c r="M130" s="14">
        <v>0.254375</v>
      </c>
      <c r="O130" s="5">
        <f t="shared" si="9"/>
        <v>3102.9934375000003</v>
      </c>
      <c r="Q130" s="16">
        <f t="shared" si="7"/>
        <v>9095.506562499999</v>
      </c>
      <c r="S130" s="16">
        <f t="shared" si="8"/>
        <v>0</v>
      </c>
      <c r="U130" s="41"/>
    </row>
    <row r="131" spans="1:21" ht="11.25">
      <c r="A131" s="4" t="s">
        <v>126</v>
      </c>
      <c r="C131" s="3" t="s">
        <v>255</v>
      </c>
      <c r="E131" s="20">
        <v>95320.26999999999</v>
      </c>
      <c r="G131" s="51">
        <v>0.5</v>
      </c>
      <c r="I131" s="20">
        <f t="shared" si="5"/>
        <v>47660.134999999995</v>
      </c>
      <c r="K131" s="5">
        <f t="shared" si="6"/>
        <v>47660.134999999995</v>
      </c>
      <c r="M131" s="14">
        <v>0.461375</v>
      </c>
      <c r="O131" s="5">
        <f t="shared" si="9"/>
        <v>21989.194785624997</v>
      </c>
      <c r="Q131" s="16">
        <f t="shared" si="7"/>
        <v>25670.940214374998</v>
      </c>
      <c r="S131" s="16">
        <f t="shared" si="8"/>
        <v>0</v>
      </c>
      <c r="U131" s="41"/>
    </row>
    <row r="132" spans="1:21" ht="11.25">
      <c r="A132" s="4" t="s">
        <v>127</v>
      </c>
      <c r="C132" s="3" t="s">
        <v>256</v>
      </c>
      <c r="E132" s="20">
        <v>380925.94000000006</v>
      </c>
      <c r="G132" s="51">
        <v>0.5</v>
      </c>
      <c r="I132" s="20">
        <f t="shared" si="5"/>
        <v>190462.97000000003</v>
      </c>
      <c r="K132" s="5">
        <f t="shared" si="6"/>
        <v>190462.97000000003</v>
      </c>
      <c r="M132" s="14">
        <v>0.38399999999999995</v>
      </c>
      <c r="O132" s="5">
        <f t="shared" si="9"/>
        <v>73137.78048</v>
      </c>
      <c r="Q132" s="16">
        <f t="shared" si="7"/>
        <v>117325.18952000003</v>
      </c>
      <c r="S132" s="16">
        <f t="shared" si="8"/>
        <v>0</v>
      </c>
      <c r="U132" s="41"/>
    </row>
    <row r="133" spans="1:21" ht="11.25">
      <c r="A133" s="4" t="s">
        <v>128</v>
      </c>
      <c r="C133" s="3" t="s">
        <v>257</v>
      </c>
      <c r="E133" s="20">
        <v>15909.58</v>
      </c>
      <c r="G133" s="51">
        <v>0.5</v>
      </c>
      <c r="I133" s="20">
        <f t="shared" si="5"/>
        <v>7954.79</v>
      </c>
      <c r="K133" s="5">
        <f t="shared" si="6"/>
        <v>7954.79</v>
      </c>
      <c r="M133" s="14">
        <v>0.439125</v>
      </c>
      <c r="O133" s="5">
        <f t="shared" si="9"/>
        <v>3493.14715875</v>
      </c>
      <c r="Q133" s="16">
        <f t="shared" si="7"/>
        <v>4461.64284125</v>
      </c>
      <c r="S133" s="16">
        <f t="shared" si="8"/>
        <v>0</v>
      </c>
      <c r="U133" s="41"/>
    </row>
    <row r="134" spans="1:21" ht="11.25">
      <c r="A134" s="4" t="s">
        <v>129</v>
      </c>
      <c r="C134" s="3" t="s">
        <v>258</v>
      </c>
      <c r="E134" s="20">
        <v>25125.86</v>
      </c>
      <c r="G134" s="51">
        <v>0.5</v>
      </c>
      <c r="I134" s="20">
        <f t="shared" si="5"/>
        <v>12562.93</v>
      </c>
      <c r="K134" s="5">
        <f t="shared" si="6"/>
        <v>12562.93</v>
      </c>
      <c r="M134" s="14">
        <v>0.337375</v>
      </c>
      <c r="O134" s="5">
        <f t="shared" si="9"/>
        <v>4238.41850875</v>
      </c>
      <c r="Q134" s="16">
        <f t="shared" si="7"/>
        <v>8324.51149125</v>
      </c>
      <c r="S134" s="16">
        <f t="shared" si="8"/>
        <v>0</v>
      </c>
      <c r="U134" s="41"/>
    </row>
    <row r="135" spans="1:21" ht="11.25">
      <c r="A135" s="4" t="s">
        <v>130</v>
      </c>
      <c r="C135" s="3" t="s">
        <v>259</v>
      </c>
      <c r="E135" s="20">
        <v>106015.06000000001</v>
      </c>
      <c r="G135" s="51">
        <v>0.5</v>
      </c>
      <c r="I135" s="20">
        <f t="shared" si="5"/>
        <v>53007.530000000006</v>
      </c>
      <c r="K135" s="5">
        <f t="shared" si="6"/>
        <v>53007.530000000006</v>
      </c>
      <c r="M135" s="14">
        <v>0.304</v>
      </c>
      <c r="O135" s="5">
        <f t="shared" si="9"/>
        <v>16114.289120000001</v>
      </c>
      <c r="Q135" s="16">
        <f t="shared" si="7"/>
        <v>36893.240880000005</v>
      </c>
      <c r="S135" s="16">
        <f t="shared" si="8"/>
        <v>0</v>
      </c>
      <c r="U135" s="41"/>
    </row>
    <row r="136" spans="1:21" ht="11.25">
      <c r="A136" s="4" t="s">
        <v>131</v>
      </c>
      <c r="C136" s="3" t="s">
        <v>260</v>
      </c>
      <c r="E136" s="20">
        <v>317063.32</v>
      </c>
      <c r="G136" s="51">
        <v>0.5</v>
      </c>
      <c r="I136" s="20">
        <f t="shared" si="5"/>
        <v>158531.66</v>
      </c>
      <c r="K136" s="5">
        <f>E136-I136</f>
        <v>158531.66</v>
      </c>
      <c r="M136" s="14">
        <v>0.446125</v>
      </c>
      <c r="O136" s="5">
        <f>K136*M136</f>
        <v>70724.9368175</v>
      </c>
      <c r="Q136" s="16">
        <f>K136-O136</f>
        <v>87806.7231825</v>
      </c>
      <c r="S136" s="16">
        <f t="shared" si="8"/>
        <v>0</v>
      </c>
      <c r="U136" s="41"/>
    </row>
    <row r="137" spans="1:21" ht="11.25">
      <c r="A137" s="4" t="s">
        <v>132</v>
      </c>
      <c r="C137" s="3" t="s">
        <v>261</v>
      </c>
      <c r="E137" s="20">
        <v>2778.18</v>
      </c>
      <c r="G137" s="51">
        <v>0.5</v>
      </c>
      <c r="I137" s="20">
        <f t="shared" si="5"/>
        <v>1389.09</v>
      </c>
      <c r="K137" s="5">
        <f>E137-I137</f>
        <v>1389.09</v>
      </c>
      <c r="M137" s="14">
        <v>0.480375</v>
      </c>
      <c r="O137" s="5">
        <f>K137*M137</f>
        <v>667.28410875</v>
      </c>
      <c r="Q137" s="16">
        <f>K137-O137</f>
        <v>721.80589125</v>
      </c>
      <c r="S137" s="16">
        <f t="shared" si="8"/>
        <v>0</v>
      </c>
      <c r="U137" s="41"/>
    </row>
    <row r="138" spans="1:21" ht="11.25">
      <c r="A138" s="4" t="s">
        <v>133</v>
      </c>
      <c r="C138" s="3" t="s">
        <v>262</v>
      </c>
      <c r="E138" s="20">
        <v>9206.099999999999</v>
      </c>
      <c r="G138" s="51">
        <v>0.5</v>
      </c>
      <c r="I138" s="20">
        <f>E138*G138</f>
        <v>4603.049999999999</v>
      </c>
      <c r="K138" s="5">
        <f>E138-I138</f>
        <v>4603.049999999999</v>
      </c>
      <c r="M138" s="14">
        <v>0.569125</v>
      </c>
      <c r="O138" s="5">
        <f>K138*M138</f>
        <v>2619.7108312499995</v>
      </c>
      <c r="Q138" s="16">
        <f>K138-O138</f>
        <v>1983.3391687499998</v>
      </c>
      <c r="S138" s="16">
        <f>E138-(I138+O138+Q138)</f>
        <v>0</v>
      </c>
      <c r="U138" s="41"/>
    </row>
    <row r="139" spans="1:21" ht="11.25">
      <c r="A139" s="4" t="s">
        <v>134</v>
      </c>
      <c r="C139" s="3" t="s">
        <v>263</v>
      </c>
      <c r="E139" s="20">
        <v>0</v>
      </c>
      <c r="G139" s="51">
        <v>0.5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U139" s="41"/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6524740.63</v>
      </c>
      <c r="G143" s="6"/>
      <c r="I143" s="18">
        <f>SUM(I9:I142)</f>
        <v>3262370.315</v>
      </c>
      <c r="K143" s="5">
        <f>SUM(K9:K142)</f>
        <v>3262370.315</v>
      </c>
      <c r="O143" s="5">
        <f>SUM(O9:O142)</f>
        <v>1414491.7022056247</v>
      </c>
      <c r="Q143" s="16">
        <f>K143-O143</f>
        <v>1847878.6127943753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4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52">
        <v>0.5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34679.38000000001</v>
      </c>
      <c r="G10" s="52">
        <v>0.5</v>
      </c>
      <c r="I10" s="20">
        <f aca="true" t="shared" si="0" ref="I10:I73">E10*G10</f>
        <v>17339.690000000006</v>
      </c>
      <c r="K10" s="5">
        <f aca="true" t="shared" si="1" ref="K10:K73">E10-I10</f>
        <v>17339.690000000006</v>
      </c>
      <c r="M10" s="14">
        <v>0.55925</v>
      </c>
      <c r="O10" s="5">
        <f>K10*M10</f>
        <v>9697.221632500004</v>
      </c>
      <c r="Q10" s="16">
        <f aca="true" t="shared" si="2" ref="Q10:Q73">K10-O10</f>
        <v>7642.4683675000015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2">
        <v>0.5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27854.780000000002</v>
      </c>
      <c r="G12" s="52">
        <v>0.5</v>
      </c>
      <c r="I12" s="20">
        <f t="shared" si="0"/>
        <v>13927.390000000001</v>
      </c>
      <c r="K12" s="5">
        <f t="shared" si="1"/>
        <v>13927.390000000001</v>
      </c>
      <c r="M12" s="14">
        <v>0.4085</v>
      </c>
      <c r="O12" s="5">
        <f t="shared" si="4"/>
        <v>5689.338815</v>
      </c>
      <c r="Q12" s="16">
        <f t="shared" si="2"/>
        <v>8238.051185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6158.069999999999</v>
      </c>
      <c r="G13" s="52">
        <v>0.5</v>
      </c>
      <c r="I13" s="20">
        <f t="shared" si="0"/>
        <v>3079.0349999999994</v>
      </c>
      <c r="K13" s="5">
        <f t="shared" si="1"/>
        <v>3079.0349999999994</v>
      </c>
      <c r="M13" s="14">
        <v>0.34025</v>
      </c>
      <c r="O13" s="5">
        <f t="shared" si="4"/>
        <v>1047.6416587499998</v>
      </c>
      <c r="Q13" s="16">
        <f t="shared" si="2"/>
        <v>2031.3933412499996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12420.010000000002</v>
      </c>
      <c r="G14" s="52">
        <v>0.5</v>
      </c>
      <c r="I14" s="20">
        <f t="shared" si="0"/>
        <v>6210.005000000001</v>
      </c>
      <c r="K14" s="5">
        <f t="shared" si="1"/>
        <v>6210.005000000001</v>
      </c>
      <c r="M14" s="14">
        <v>0.32987500000000003</v>
      </c>
      <c r="O14" s="5">
        <f t="shared" si="4"/>
        <v>2048.5253993750007</v>
      </c>
      <c r="Q14" s="16">
        <f t="shared" si="2"/>
        <v>4161.479600625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164324.74</v>
      </c>
      <c r="G15" s="52">
        <v>0.5</v>
      </c>
      <c r="I15" s="20">
        <f t="shared" si="0"/>
        <v>82162.37</v>
      </c>
      <c r="K15" s="5">
        <f t="shared" si="1"/>
        <v>82162.37</v>
      </c>
      <c r="M15" s="14">
        <v>0.57525</v>
      </c>
      <c r="O15" s="5">
        <f t="shared" si="4"/>
        <v>47263.9033425</v>
      </c>
      <c r="Q15" s="16">
        <f t="shared" si="2"/>
        <v>34898.466657499994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62796.7</v>
      </c>
      <c r="G16" s="52">
        <v>0.5</v>
      </c>
      <c r="I16" s="20">
        <f t="shared" si="0"/>
        <v>31398.35</v>
      </c>
      <c r="K16" s="5">
        <f t="shared" si="1"/>
        <v>31398.35</v>
      </c>
      <c r="M16" s="14">
        <v>0.41275</v>
      </c>
      <c r="O16" s="5">
        <f t="shared" si="4"/>
        <v>12959.6689625</v>
      </c>
      <c r="Q16" s="16">
        <f t="shared" si="2"/>
        <v>18438.6810375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3180.14</v>
      </c>
      <c r="G17" s="52">
        <v>0.5</v>
      </c>
      <c r="I17" s="20">
        <f t="shared" si="0"/>
        <v>1590.07</v>
      </c>
      <c r="K17" s="5">
        <f t="shared" si="1"/>
        <v>1590.07</v>
      </c>
      <c r="M17" s="14">
        <v>0.5347500000000001</v>
      </c>
      <c r="O17" s="5">
        <f t="shared" si="4"/>
        <v>850.2899325000001</v>
      </c>
      <c r="Q17" s="16">
        <f t="shared" si="2"/>
        <v>739.7800674999999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43160.49</v>
      </c>
      <c r="G18" s="52">
        <v>0.5</v>
      </c>
      <c r="I18" s="20">
        <f t="shared" si="0"/>
        <v>21580.245</v>
      </c>
      <c r="K18" s="5">
        <f t="shared" si="1"/>
        <v>21580.245</v>
      </c>
      <c r="M18" s="14">
        <v>0.42</v>
      </c>
      <c r="O18" s="5">
        <f t="shared" si="4"/>
        <v>9063.702899999998</v>
      </c>
      <c r="Q18" s="16">
        <f t="shared" si="2"/>
        <v>12516.5421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3180.14</v>
      </c>
      <c r="G19" s="52">
        <v>0.5</v>
      </c>
      <c r="I19" s="20">
        <f t="shared" si="0"/>
        <v>1590.07</v>
      </c>
      <c r="K19" s="5">
        <f t="shared" si="1"/>
        <v>1590.07</v>
      </c>
      <c r="M19" s="14">
        <v>0.263625</v>
      </c>
      <c r="O19" s="5">
        <f t="shared" si="4"/>
        <v>419.18220375</v>
      </c>
      <c r="Q19" s="16">
        <f t="shared" si="2"/>
        <v>1170.88779625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-12198.5</v>
      </c>
      <c r="G20" s="52">
        <v>0.5</v>
      </c>
      <c r="I20" s="20">
        <f t="shared" si="0"/>
        <v>-6099.25</v>
      </c>
      <c r="K20" s="5">
        <f t="shared" si="1"/>
        <v>-6099.25</v>
      </c>
      <c r="M20" s="14">
        <v>0.45025000000000004</v>
      </c>
      <c r="O20" s="5">
        <f t="shared" si="4"/>
        <v>-2746.1873125</v>
      </c>
      <c r="Q20" s="16">
        <f t="shared" si="2"/>
        <v>-3353.0626875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2">
        <v>0.5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11603.91</v>
      </c>
      <c r="G22" s="52">
        <v>0.5</v>
      </c>
      <c r="I22" s="20">
        <f t="shared" si="0"/>
        <v>5801.955</v>
      </c>
      <c r="K22" s="5">
        <f t="shared" si="1"/>
        <v>5801.955</v>
      </c>
      <c r="M22" s="14">
        <v>0.39449999999999996</v>
      </c>
      <c r="O22" s="5">
        <f t="shared" si="4"/>
        <v>2288.8712474999998</v>
      </c>
      <c r="Q22" s="16">
        <f t="shared" si="2"/>
        <v>3513.0837525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34536.47000000002</v>
      </c>
      <c r="G23" s="52">
        <v>0.5</v>
      </c>
      <c r="I23" s="20">
        <f t="shared" si="0"/>
        <v>17268.23500000001</v>
      </c>
      <c r="K23" s="5">
        <f t="shared" si="1"/>
        <v>17268.23500000001</v>
      </c>
      <c r="M23" s="14">
        <v>0.252875</v>
      </c>
      <c r="O23" s="5">
        <f t="shared" si="4"/>
        <v>4366.704925625003</v>
      </c>
      <c r="Q23" s="16">
        <f t="shared" si="2"/>
        <v>12901.530074375009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47829.94</v>
      </c>
      <c r="G24" s="52">
        <v>0.5</v>
      </c>
      <c r="I24" s="20">
        <f t="shared" si="0"/>
        <v>23914.97</v>
      </c>
      <c r="K24" s="5">
        <f t="shared" si="1"/>
        <v>23914.97</v>
      </c>
      <c r="M24" s="14">
        <v>0.38837499999999997</v>
      </c>
      <c r="O24" s="5">
        <f t="shared" si="4"/>
        <v>9287.976473749999</v>
      </c>
      <c r="Q24" s="16">
        <f t="shared" si="2"/>
        <v>14626.993526250002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77126</v>
      </c>
      <c r="G25" s="52">
        <v>0.5</v>
      </c>
      <c r="I25" s="20">
        <f t="shared" si="0"/>
        <v>38563</v>
      </c>
      <c r="K25" s="5">
        <f t="shared" si="1"/>
        <v>38563</v>
      </c>
      <c r="M25" s="14">
        <v>0.4135</v>
      </c>
      <c r="O25" s="5">
        <f t="shared" si="4"/>
        <v>15945.8005</v>
      </c>
      <c r="Q25" s="16">
        <f t="shared" si="2"/>
        <v>22617.199500000002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24154.769999999997</v>
      </c>
      <c r="G26" s="52">
        <v>0.5</v>
      </c>
      <c r="I26" s="20">
        <f t="shared" si="0"/>
        <v>12077.384999999998</v>
      </c>
      <c r="K26" s="5">
        <f t="shared" si="1"/>
        <v>12077.384999999998</v>
      </c>
      <c r="M26" s="14">
        <v>0.36375</v>
      </c>
      <c r="O26" s="5">
        <f t="shared" si="4"/>
        <v>4393.14879375</v>
      </c>
      <c r="Q26" s="16">
        <f t="shared" si="2"/>
        <v>7684.236206249999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-8657</v>
      </c>
      <c r="G27" s="52">
        <v>0.5</v>
      </c>
      <c r="I27" s="20">
        <f t="shared" si="0"/>
        <v>-4328.5</v>
      </c>
      <c r="K27" s="5">
        <f t="shared" si="1"/>
        <v>-4328.5</v>
      </c>
      <c r="M27" s="14">
        <v>0.391375</v>
      </c>
      <c r="O27" s="5">
        <f t="shared" si="4"/>
        <v>-1694.0666875</v>
      </c>
      <c r="Q27" s="16">
        <f t="shared" si="2"/>
        <v>-2634.4333125000003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115969.31</v>
      </c>
      <c r="G28" s="52">
        <v>0.5</v>
      </c>
      <c r="I28" s="20">
        <f t="shared" si="0"/>
        <v>57984.655</v>
      </c>
      <c r="K28" s="5">
        <f t="shared" si="1"/>
        <v>57984.655</v>
      </c>
      <c r="M28" s="14">
        <v>0.2755</v>
      </c>
      <c r="O28" s="5">
        <f t="shared" si="4"/>
        <v>15974.772452500001</v>
      </c>
      <c r="Q28" s="16">
        <f t="shared" si="2"/>
        <v>42009.8825475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54129.700000000004</v>
      </c>
      <c r="G29" s="52">
        <v>0.5</v>
      </c>
      <c r="I29" s="20">
        <f t="shared" si="0"/>
        <v>27064.850000000002</v>
      </c>
      <c r="K29" s="5">
        <f t="shared" si="1"/>
        <v>27064.850000000002</v>
      </c>
      <c r="M29" s="14">
        <v>0.48162499999999997</v>
      </c>
      <c r="O29" s="5">
        <f t="shared" si="4"/>
        <v>13035.10838125</v>
      </c>
      <c r="Q29" s="16">
        <f t="shared" si="2"/>
        <v>14029.741618750002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17225.88</v>
      </c>
      <c r="G30" s="52">
        <v>0.5</v>
      </c>
      <c r="I30" s="20">
        <f t="shared" si="0"/>
        <v>8612.94</v>
      </c>
      <c r="K30" s="5">
        <f t="shared" si="1"/>
        <v>8612.94</v>
      </c>
      <c r="M30" s="14">
        <v>0.5996250000000001</v>
      </c>
      <c r="O30" s="5">
        <f t="shared" si="4"/>
        <v>5164.534147500001</v>
      </c>
      <c r="Q30" s="16">
        <f t="shared" si="2"/>
        <v>3448.405852499999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2">
        <v>0.5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106383.07999999999</v>
      </c>
      <c r="G32" s="52">
        <v>0.5</v>
      </c>
      <c r="I32" s="20">
        <f t="shared" si="0"/>
        <v>53191.53999999999</v>
      </c>
      <c r="K32" s="5">
        <f t="shared" si="1"/>
        <v>53191.53999999999</v>
      </c>
      <c r="M32" s="14">
        <v>0.470875</v>
      </c>
      <c r="O32" s="5">
        <f t="shared" si="4"/>
        <v>25046.566397499995</v>
      </c>
      <c r="Q32" s="16">
        <f t="shared" si="2"/>
        <v>28144.9736025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15689.720000000001</v>
      </c>
      <c r="G33" s="52">
        <v>0.5</v>
      </c>
      <c r="I33" s="20">
        <f t="shared" si="0"/>
        <v>7844.860000000001</v>
      </c>
      <c r="K33" s="5">
        <f t="shared" si="1"/>
        <v>7844.860000000001</v>
      </c>
      <c r="M33" s="14">
        <v>0.38</v>
      </c>
      <c r="O33" s="5">
        <f t="shared" si="4"/>
        <v>2981.0468</v>
      </c>
      <c r="Q33" s="16">
        <f t="shared" si="2"/>
        <v>4863.8132000000005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44848.54</v>
      </c>
      <c r="G34" s="52">
        <v>0.5</v>
      </c>
      <c r="I34" s="20">
        <f t="shared" si="0"/>
        <v>22424.27</v>
      </c>
      <c r="K34" s="5">
        <f t="shared" si="1"/>
        <v>22424.27</v>
      </c>
      <c r="M34" s="14">
        <v>0.38025000000000003</v>
      </c>
      <c r="O34" s="5">
        <f t="shared" si="4"/>
        <v>8526.828667500002</v>
      </c>
      <c r="Q34" s="16">
        <f t="shared" si="2"/>
        <v>13897.441332499999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46433</v>
      </c>
      <c r="G35" s="52">
        <v>0.5</v>
      </c>
      <c r="I35" s="20">
        <f t="shared" si="0"/>
        <v>23216.5</v>
      </c>
      <c r="K35" s="5">
        <f t="shared" si="1"/>
        <v>23216.5</v>
      </c>
      <c r="M35" s="14">
        <v>0.41974999999999996</v>
      </c>
      <c r="O35" s="5">
        <f t="shared" si="4"/>
        <v>9745.125875</v>
      </c>
      <c r="Q35" s="16">
        <f t="shared" si="2"/>
        <v>13471.374125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38194.15</v>
      </c>
      <c r="G36" s="52">
        <v>0.5</v>
      </c>
      <c r="I36" s="20">
        <f t="shared" si="0"/>
        <v>19097.075</v>
      </c>
      <c r="K36" s="5">
        <f t="shared" si="1"/>
        <v>19097.075</v>
      </c>
      <c r="M36" s="14">
        <v>0.48162499999999997</v>
      </c>
      <c r="O36" s="5">
        <f t="shared" si="4"/>
        <v>9197.628746875</v>
      </c>
      <c r="Q36" s="16">
        <f t="shared" si="2"/>
        <v>9899.446253125001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284767.48</v>
      </c>
      <c r="G37" s="52">
        <v>0.5</v>
      </c>
      <c r="I37" s="20">
        <f t="shared" si="0"/>
        <v>142383.74</v>
      </c>
      <c r="K37" s="5">
        <f t="shared" si="1"/>
        <v>142383.74</v>
      </c>
      <c r="M37" s="14">
        <v>0.576375</v>
      </c>
      <c r="O37" s="5">
        <f t="shared" si="4"/>
        <v>82066.4281425</v>
      </c>
      <c r="Q37" s="16">
        <f t="shared" si="2"/>
        <v>60317.3118575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99457.58999999997</v>
      </c>
      <c r="G38" s="52">
        <v>0.5</v>
      </c>
      <c r="I38" s="20">
        <f t="shared" si="0"/>
        <v>49728.794999999984</v>
      </c>
      <c r="K38" s="5">
        <f t="shared" si="1"/>
        <v>49728.794999999984</v>
      </c>
      <c r="M38" s="14">
        <v>0.573</v>
      </c>
      <c r="O38" s="5">
        <f t="shared" si="4"/>
        <v>28494.599534999987</v>
      </c>
      <c r="Q38" s="16">
        <f t="shared" si="2"/>
        <v>21234.195464999997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393.5</v>
      </c>
      <c r="G39" s="52">
        <v>0.5</v>
      </c>
      <c r="I39" s="20">
        <f t="shared" si="0"/>
        <v>196.75</v>
      </c>
      <c r="K39" s="5">
        <f t="shared" si="1"/>
        <v>196.75</v>
      </c>
      <c r="M39" s="14">
        <v>0.2905</v>
      </c>
      <c r="O39" s="5">
        <f t="shared" si="4"/>
        <v>57.155874999999995</v>
      </c>
      <c r="Q39" s="16">
        <f t="shared" si="2"/>
        <v>139.59412500000002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33618.53</v>
      </c>
      <c r="G40" s="52">
        <v>0.5</v>
      </c>
      <c r="I40" s="20">
        <f t="shared" si="0"/>
        <v>16809.265</v>
      </c>
      <c r="K40" s="5">
        <f t="shared" si="1"/>
        <v>16809.265</v>
      </c>
      <c r="M40" s="14">
        <v>0.476375</v>
      </c>
      <c r="O40" s="5">
        <f t="shared" si="4"/>
        <v>8007.513614375</v>
      </c>
      <c r="Q40" s="16">
        <f t="shared" si="2"/>
        <v>8801.751385625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214768.20000000007</v>
      </c>
      <c r="G41" s="52">
        <v>0.5</v>
      </c>
      <c r="I41" s="20">
        <f t="shared" si="0"/>
        <v>107384.10000000003</v>
      </c>
      <c r="K41" s="5">
        <f t="shared" si="1"/>
        <v>107384.10000000003</v>
      </c>
      <c r="M41" s="14">
        <v>0.35375</v>
      </c>
      <c r="O41" s="5">
        <f t="shared" si="4"/>
        <v>37987.12537500001</v>
      </c>
      <c r="Q41" s="16">
        <f t="shared" si="2"/>
        <v>69396.97462500003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84209</v>
      </c>
      <c r="G42" s="52">
        <v>0.5</v>
      </c>
      <c r="I42" s="20">
        <f t="shared" si="0"/>
        <v>42104.5</v>
      </c>
      <c r="K42" s="5">
        <f t="shared" si="1"/>
        <v>42104.5</v>
      </c>
      <c r="M42" s="14">
        <v>0.5435</v>
      </c>
      <c r="O42" s="5">
        <f t="shared" si="4"/>
        <v>22883.795749999997</v>
      </c>
      <c r="Q42" s="16">
        <f t="shared" si="2"/>
        <v>19220.704250000003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7540</v>
      </c>
      <c r="G43" s="52">
        <v>0.5</v>
      </c>
      <c r="I43" s="20">
        <f t="shared" si="0"/>
        <v>3770</v>
      </c>
      <c r="K43" s="5">
        <f t="shared" si="1"/>
        <v>3770</v>
      </c>
      <c r="M43" s="14">
        <v>0.36225</v>
      </c>
      <c r="O43" s="5">
        <f t="shared" si="4"/>
        <v>1365.6825000000001</v>
      </c>
      <c r="Q43" s="16">
        <f t="shared" si="2"/>
        <v>2404.3175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8221.119999999999</v>
      </c>
      <c r="G44" s="52">
        <v>0.5</v>
      </c>
      <c r="I44" s="20">
        <f t="shared" si="0"/>
        <v>4110.5599999999995</v>
      </c>
      <c r="K44" s="5">
        <f t="shared" si="1"/>
        <v>4110.5599999999995</v>
      </c>
      <c r="M44" s="14">
        <v>0.46087500000000003</v>
      </c>
      <c r="O44" s="5">
        <f t="shared" si="4"/>
        <v>1894.45434</v>
      </c>
      <c r="Q44" s="16">
        <f t="shared" si="2"/>
        <v>2216.1056599999993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41272</v>
      </c>
      <c r="G45" s="52">
        <v>0.5</v>
      </c>
      <c r="I45" s="20">
        <f t="shared" si="0"/>
        <v>20636</v>
      </c>
      <c r="K45" s="5">
        <f t="shared" si="1"/>
        <v>20636</v>
      </c>
      <c r="M45" s="14">
        <v>0.6088749999999999</v>
      </c>
      <c r="O45" s="5">
        <f t="shared" si="4"/>
        <v>12564.744499999999</v>
      </c>
      <c r="Q45" s="16">
        <f t="shared" si="2"/>
        <v>8071.255500000001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25993.6</v>
      </c>
      <c r="G46" s="52">
        <v>0.5</v>
      </c>
      <c r="I46" s="20">
        <f t="shared" si="0"/>
        <v>12996.8</v>
      </c>
      <c r="K46" s="5">
        <f t="shared" si="1"/>
        <v>12996.8</v>
      </c>
      <c r="M46" s="14">
        <v>0.263625</v>
      </c>
      <c r="O46" s="5">
        <f t="shared" si="4"/>
        <v>3426.2814</v>
      </c>
      <c r="Q46" s="16">
        <f t="shared" si="2"/>
        <v>9570.5186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7675.58</v>
      </c>
      <c r="G47" s="52">
        <v>0.5</v>
      </c>
      <c r="I47" s="20">
        <f t="shared" si="0"/>
        <v>3837.79</v>
      </c>
      <c r="K47" s="5">
        <f t="shared" si="1"/>
        <v>3837.79</v>
      </c>
      <c r="M47" s="14">
        <v>0.433875</v>
      </c>
      <c r="O47" s="5">
        <f t="shared" si="4"/>
        <v>1665.12113625</v>
      </c>
      <c r="Q47" s="16">
        <f t="shared" si="2"/>
        <v>2172.66886375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40139.2</v>
      </c>
      <c r="G48" s="52">
        <v>0.5</v>
      </c>
      <c r="I48" s="20">
        <f t="shared" si="0"/>
        <v>20069.6</v>
      </c>
      <c r="K48" s="5">
        <f t="shared" si="1"/>
        <v>20069.6</v>
      </c>
      <c r="M48" s="14">
        <v>0.28325</v>
      </c>
      <c r="O48" s="5">
        <f t="shared" si="4"/>
        <v>5684.714199999999</v>
      </c>
      <c r="Q48" s="16">
        <f t="shared" si="2"/>
        <v>14384.8858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83413.39000000001</v>
      </c>
      <c r="G49" s="52">
        <v>0.5</v>
      </c>
      <c r="I49" s="20">
        <f t="shared" si="0"/>
        <v>41706.69500000001</v>
      </c>
      <c r="K49" s="5">
        <f t="shared" si="1"/>
        <v>41706.69500000001</v>
      </c>
      <c r="M49" s="14">
        <v>0.291875</v>
      </c>
      <c r="O49" s="5">
        <f t="shared" si="4"/>
        <v>12173.141603125001</v>
      </c>
      <c r="Q49" s="16">
        <f t="shared" si="2"/>
        <v>29533.553396875006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55878.59</v>
      </c>
      <c r="G50" s="52">
        <v>0.5</v>
      </c>
      <c r="I50" s="20">
        <f t="shared" si="0"/>
        <v>27939.295</v>
      </c>
      <c r="K50" s="5">
        <f t="shared" si="1"/>
        <v>27939.295</v>
      </c>
      <c r="M50" s="14">
        <v>0.5555</v>
      </c>
      <c r="O50" s="5">
        <f t="shared" si="4"/>
        <v>15520.278372499999</v>
      </c>
      <c r="Q50" s="16">
        <f t="shared" si="2"/>
        <v>12419.0166275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169316.72000000003</v>
      </c>
      <c r="G51" s="52">
        <v>0.5</v>
      </c>
      <c r="I51" s="20">
        <f t="shared" si="0"/>
        <v>84658.36000000002</v>
      </c>
      <c r="K51" s="5">
        <f t="shared" si="1"/>
        <v>84658.36000000002</v>
      </c>
      <c r="M51" s="14">
        <v>0.469375</v>
      </c>
      <c r="O51" s="5">
        <f t="shared" si="4"/>
        <v>39736.517725000005</v>
      </c>
      <c r="Q51" s="16">
        <f t="shared" si="2"/>
        <v>44921.84227500001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38449.34</v>
      </c>
      <c r="G52" s="52">
        <v>0.5</v>
      </c>
      <c r="I52" s="20">
        <f t="shared" si="0"/>
        <v>19224.67</v>
      </c>
      <c r="K52" s="5">
        <f t="shared" si="1"/>
        <v>19224.67</v>
      </c>
      <c r="M52" s="14">
        <v>0.34825</v>
      </c>
      <c r="O52" s="5">
        <f t="shared" si="4"/>
        <v>6694.9913275</v>
      </c>
      <c r="Q52" s="16">
        <f t="shared" si="2"/>
        <v>12529.678672499998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2">
        <v>0.5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2">
        <v>0.5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82918.1</v>
      </c>
      <c r="G55" s="52">
        <v>0.5</v>
      </c>
      <c r="I55" s="20">
        <f t="shared" si="0"/>
        <v>41459.05</v>
      </c>
      <c r="K55" s="5">
        <f t="shared" si="1"/>
        <v>41459.05</v>
      </c>
      <c r="M55" s="14">
        <v>0.560375</v>
      </c>
      <c r="O55" s="5">
        <f t="shared" si="4"/>
        <v>23232.61514375</v>
      </c>
      <c r="Q55" s="16">
        <f t="shared" si="2"/>
        <v>18226.43485625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2">
        <v>0.5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46269.2</v>
      </c>
      <c r="G57" s="52">
        <v>0.5</v>
      </c>
      <c r="I57" s="20">
        <f t="shared" si="0"/>
        <v>23134.6</v>
      </c>
      <c r="K57" s="5">
        <f t="shared" si="1"/>
        <v>23134.6</v>
      </c>
      <c r="M57" s="14">
        <v>0.45337500000000003</v>
      </c>
      <c r="O57" s="5">
        <f t="shared" si="4"/>
        <v>10488.649275</v>
      </c>
      <c r="Q57" s="16">
        <f t="shared" si="2"/>
        <v>12645.950724999999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30973.309999999998</v>
      </c>
      <c r="G58" s="52">
        <v>0.5</v>
      </c>
      <c r="I58" s="20">
        <f t="shared" si="0"/>
        <v>15486.654999999999</v>
      </c>
      <c r="K58" s="5">
        <f t="shared" si="1"/>
        <v>15486.654999999999</v>
      </c>
      <c r="M58" s="14">
        <v>0.48162499999999997</v>
      </c>
      <c r="O58" s="5">
        <f t="shared" si="4"/>
        <v>7458.760214374999</v>
      </c>
      <c r="Q58" s="16">
        <f t="shared" si="2"/>
        <v>8027.894785625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51974.14</v>
      </c>
      <c r="G59" s="52">
        <v>0.5</v>
      </c>
      <c r="I59" s="20">
        <f t="shared" si="0"/>
        <v>25987.07</v>
      </c>
      <c r="K59" s="5">
        <f t="shared" si="1"/>
        <v>25987.07</v>
      </c>
      <c r="M59" s="14">
        <v>0.548875</v>
      </c>
      <c r="O59" s="5">
        <f t="shared" si="4"/>
        <v>14263.65304625</v>
      </c>
      <c r="Q59" s="16">
        <f t="shared" si="2"/>
        <v>11723.41695375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2">
        <v>0.5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-51320.41999999999</v>
      </c>
      <c r="G61" s="52">
        <v>0.5</v>
      </c>
      <c r="I61" s="20">
        <f t="shared" si="0"/>
        <v>-25660.209999999995</v>
      </c>
      <c r="K61" s="5">
        <f t="shared" si="1"/>
        <v>-25660.209999999995</v>
      </c>
      <c r="M61" s="17">
        <v>0.5955</v>
      </c>
      <c r="O61" s="5">
        <f t="shared" si="4"/>
        <v>-15280.655054999997</v>
      </c>
      <c r="Q61" s="16">
        <f t="shared" si="2"/>
        <v>-10379.554944999998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107096.69000000002</v>
      </c>
      <c r="G62" s="52">
        <v>0.5</v>
      </c>
      <c r="I62" s="20">
        <f t="shared" si="0"/>
        <v>53548.34500000001</v>
      </c>
      <c r="K62" s="5">
        <f t="shared" si="1"/>
        <v>53548.34500000001</v>
      </c>
      <c r="M62" s="14">
        <v>0.550125</v>
      </c>
      <c r="O62" s="5">
        <f t="shared" si="4"/>
        <v>29458.283293125005</v>
      </c>
      <c r="Q62" s="16">
        <f t="shared" si="2"/>
        <v>24090.061706875003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16330.300000000001</v>
      </c>
      <c r="G63" s="52">
        <v>0.5</v>
      </c>
      <c r="I63" s="20">
        <f t="shared" si="0"/>
        <v>8165.150000000001</v>
      </c>
      <c r="K63" s="5">
        <f t="shared" si="1"/>
        <v>8165.150000000001</v>
      </c>
      <c r="M63" s="14">
        <v>0.21225</v>
      </c>
      <c r="O63" s="5">
        <f t="shared" si="4"/>
        <v>1733.0530875000002</v>
      </c>
      <c r="Q63" s="16">
        <f t="shared" si="2"/>
        <v>6432.0969125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30447.920000000002</v>
      </c>
      <c r="G64" s="52">
        <v>0.5</v>
      </c>
      <c r="I64" s="20">
        <f t="shared" si="0"/>
        <v>15223.960000000001</v>
      </c>
      <c r="K64" s="5">
        <f t="shared" si="1"/>
        <v>15223.960000000001</v>
      </c>
      <c r="M64" s="14">
        <v>0.419375</v>
      </c>
      <c r="O64" s="5">
        <f t="shared" si="4"/>
        <v>6384.5482250000005</v>
      </c>
      <c r="Q64" s="16">
        <f t="shared" si="2"/>
        <v>8839.411775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11411.5</v>
      </c>
      <c r="G65" s="52">
        <v>0.5</v>
      </c>
      <c r="I65" s="20">
        <f t="shared" si="0"/>
        <v>5705.75</v>
      </c>
      <c r="K65" s="5">
        <f t="shared" si="1"/>
        <v>5705.75</v>
      </c>
      <c r="M65" s="14">
        <v>0.533875</v>
      </c>
      <c r="O65" s="5">
        <f t="shared" si="4"/>
        <v>3046.15728125</v>
      </c>
      <c r="Q65" s="16">
        <f t="shared" si="2"/>
        <v>2659.59271875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75013.10999999999</v>
      </c>
      <c r="G66" s="52">
        <v>0.5</v>
      </c>
      <c r="I66" s="20">
        <f t="shared" si="0"/>
        <v>37506.55499999999</v>
      </c>
      <c r="K66" s="5">
        <f t="shared" si="1"/>
        <v>37506.55499999999</v>
      </c>
      <c r="M66" s="14">
        <v>0.28575</v>
      </c>
      <c r="O66" s="5">
        <f t="shared" si="4"/>
        <v>10717.498091249998</v>
      </c>
      <c r="Q66" s="16">
        <f t="shared" si="2"/>
        <v>26789.056908749997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2">
        <v>0.5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12198.5</v>
      </c>
      <c r="G68" s="52">
        <v>0.5</v>
      </c>
      <c r="I68" s="20">
        <f t="shared" si="0"/>
        <v>6099.25</v>
      </c>
      <c r="K68" s="5">
        <f t="shared" si="1"/>
        <v>6099.25</v>
      </c>
      <c r="M68" s="14">
        <v>0.35424999999999995</v>
      </c>
      <c r="O68" s="5">
        <f t="shared" si="4"/>
        <v>2160.6593125</v>
      </c>
      <c r="Q68" s="16">
        <f t="shared" si="2"/>
        <v>3938.5906875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25070.809999999998</v>
      </c>
      <c r="G69" s="52">
        <v>0.5</v>
      </c>
      <c r="I69" s="20">
        <f t="shared" si="0"/>
        <v>12535.404999999999</v>
      </c>
      <c r="K69" s="5">
        <f t="shared" si="1"/>
        <v>12535.404999999999</v>
      </c>
      <c r="M69" s="14">
        <v>0.39149999999999996</v>
      </c>
      <c r="O69" s="5">
        <f t="shared" si="4"/>
        <v>4907.611057499999</v>
      </c>
      <c r="Q69" s="16">
        <f t="shared" si="2"/>
        <v>7627.7939424999995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2047.08</v>
      </c>
      <c r="G70" s="52">
        <v>0.5</v>
      </c>
      <c r="I70" s="20">
        <f t="shared" si="0"/>
        <v>1023.54</v>
      </c>
      <c r="K70" s="5">
        <f t="shared" si="1"/>
        <v>1023.54</v>
      </c>
      <c r="M70" s="14">
        <v>0.541125</v>
      </c>
      <c r="O70" s="5">
        <f t="shared" si="4"/>
        <v>553.8630824999999</v>
      </c>
      <c r="Q70" s="16">
        <f t="shared" si="2"/>
        <v>469.67691750000006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17314</v>
      </c>
      <c r="G71" s="52">
        <v>0.5</v>
      </c>
      <c r="I71" s="20">
        <f t="shared" si="0"/>
        <v>8657</v>
      </c>
      <c r="K71" s="5">
        <f t="shared" si="1"/>
        <v>8657</v>
      </c>
      <c r="M71" s="14">
        <v>0.246375</v>
      </c>
      <c r="O71" s="5">
        <f t="shared" si="4"/>
        <v>2132.868375</v>
      </c>
      <c r="Q71" s="16">
        <f t="shared" si="2"/>
        <v>6524.131625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2">
        <v>0.5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17296.920000000002</v>
      </c>
      <c r="G73" s="52">
        <v>0.5</v>
      </c>
      <c r="I73" s="20">
        <f t="shared" si="0"/>
        <v>8648.460000000001</v>
      </c>
      <c r="K73" s="5">
        <f t="shared" si="1"/>
        <v>8648.460000000001</v>
      </c>
      <c r="M73" s="14">
        <v>0.33575</v>
      </c>
      <c r="O73" s="5">
        <f t="shared" si="4"/>
        <v>2903.7204450000004</v>
      </c>
      <c r="Q73" s="16">
        <f t="shared" si="2"/>
        <v>5744.739555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41141.26</v>
      </c>
      <c r="G74" s="52">
        <v>0.5</v>
      </c>
      <c r="I74" s="20">
        <f aca="true" t="shared" si="5" ref="I74:I137">E74*G74</f>
        <v>20570.63</v>
      </c>
      <c r="K74" s="5">
        <f aca="true" t="shared" si="6" ref="K74:K135">E74-I74</f>
        <v>20570.63</v>
      </c>
      <c r="M74" s="14">
        <v>0.510375</v>
      </c>
      <c r="O74" s="5">
        <f t="shared" si="4"/>
        <v>10498.735286250001</v>
      </c>
      <c r="Q74" s="16">
        <f aca="true" t="shared" si="7" ref="Q74:Q135">K74-O74</f>
        <v>10071.89471375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-26629.76000000001</v>
      </c>
      <c r="G75" s="52">
        <v>0.5</v>
      </c>
      <c r="I75" s="20">
        <f t="shared" si="5"/>
        <v>-13314.880000000005</v>
      </c>
      <c r="K75" s="5">
        <f t="shared" si="6"/>
        <v>-13314.880000000005</v>
      </c>
      <c r="M75" s="14">
        <v>0.358125</v>
      </c>
      <c r="O75" s="5">
        <f aca="true" t="shared" si="9" ref="O75:O135">K75*M75</f>
        <v>-4768.391400000002</v>
      </c>
      <c r="Q75" s="16">
        <f t="shared" si="7"/>
        <v>-8546.488600000002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2">
        <v>0.5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51318.66999999999</v>
      </c>
      <c r="G77" s="52">
        <v>0.5</v>
      </c>
      <c r="I77" s="20">
        <f t="shared" si="5"/>
        <v>25659.334999999995</v>
      </c>
      <c r="K77" s="5">
        <f t="shared" si="6"/>
        <v>25659.334999999995</v>
      </c>
      <c r="M77" s="14">
        <v>0.294375</v>
      </c>
      <c r="O77" s="5">
        <f t="shared" si="9"/>
        <v>7553.466740624998</v>
      </c>
      <c r="Q77" s="16">
        <f t="shared" si="7"/>
        <v>18105.868259374998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13379</v>
      </c>
      <c r="G78" s="52">
        <v>0.5</v>
      </c>
      <c r="I78" s="20">
        <f t="shared" si="5"/>
        <v>6689.5</v>
      </c>
      <c r="K78" s="5">
        <f t="shared" si="6"/>
        <v>6689.5</v>
      </c>
      <c r="M78" s="14">
        <v>0.54275</v>
      </c>
      <c r="O78" s="5">
        <f t="shared" si="9"/>
        <v>3630.7261249999997</v>
      </c>
      <c r="Q78" s="16">
        <f t="shared" si="7"/>
        <v>3058.7738750000003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11411.5</v>
      </c>
      <c r="G79" s="52">
        <v>0.5</v>
      </c>
      <c r="I79" s="20">
        <f t="shared" si="5"/>
        <v>5705.75</v>
      </c>
      <c r="K79" s="5">
        <f t="shared" si="6"/>
        <v>5705.75</v>
      </c>
      <c r="M79" s="14">
        <v>0.279</v>
      </c>
      <c r="O79" s="5">
        <f t="shared" si="9"/>
        <v>1591.90425</v>
      </c>
      <c r="Q79" s="16">
        <f t="shared" si="7"/>
        <v>4113.84575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4240.38</v>
      </c>
      <c r="G80" s="52">
        <v>0.5</v>
      </c>
      <c r="I80" s="20">
        <f t="shared" si="5"/>
        <v>2120.19</v>
      </c>
      <c r="K80" s="5">
        <f t="shared" si="6"/>
        <v>2120.19</v>
      </c>
      <c r="M80" s="14">
        <v>0.46449999999999997</v>
      </c>
      <c r="O80" s="5">
        <f t="shared" si="9"/>
        <v>984.828255</v>
      </c>
      <c r="Q80" s="16">
        <f t="shared" si="7"/>
        <v>1135.3617450000002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472049.08</v>
      </c>
      <c r="G81" s="52">
        <v>0.5</v>
      </c>
      <c r="I81" s="20">
        <f t="shared" si="5"/>
        <v>236024.54</v>
      </c>
      <c r="K81" s="5">
        <f t="shared" si="6"/>
        <v>236024.54</v>
      </c>
      <c r="M81" s="14">
        <v>0.42674999999999996</v>
      </c>
      <c r="O81" s="5">
        <f t="shared" si="9"/>
        <v>100723.47244499999</v>
      </c>
      <c r="Q81" s="16">
        <f t="shared" si="7"/>
        <v>135301.06755500002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30064.300000000003</v>
      </c>
      <c r="G82" s="52">
        <v>0.5</v>
      </c>
      <c r="I82" s="20">
        <f t="shared" si="5"/>
        <v>15032.150000000001</v>
      </c>
      <c r="K82" s="5">
        <f t="shared" si="6"/>
        <v>15032.150000000001</v>
      </c>
      <c r="M82" s="14">
        <v>0.365375</v>
      </c>
      <c r="O82" s="5">
        <f t="shared" si="9"/>
        <v>5492.37180625</v>
      </c>
      <c r="Q82" s="16">
        <f t="shared" si="7"/>
        <v>9539.77819375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11411.5</v>
      </c>
      <c r="G83" s="52">
        <v>0.5</v>
      </c>
      <c r="I83" s="20">
        <f t="shared" si="5"/>
        <v>5705.75</v>
      </c>
      <c r="K83" s="5">
        <f t="shared" si="6"/>
        <v>5705.75</v>
      </c>
      <c r="M83" s="14">
        <v>0.524875</v>
      </c>
      <c r="O83" s="5">
        <f t="shared" si="9"/>
        <v>2994.80553125</v>
      </c>
      <c r="Q83" s="16">
        <f t="shared" si="7"/>
        <v>2710.94446875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20855.5</v>
      </c>
      <c r="G84" s="52">
        <v>0.5</v>
      </c>
      <c r="I84" s="20">
        <f t="shared" si="5"/>
        <v>10427.75</v>
      </c>
      <c r="K84" s="5">
        <f t="shared" si="6"/>
        <v>10427.75</v>
      </c>
      <c r="M84" s="14">
        <v>0.403375</v>
      </c>
      <c r="O84" s="5">
        <f t="shared" si="9"/>
        <v>4206.29365625</v>
      </c>
      <c r="Q84" s="16">
        <f t="shared" si="7"/>
        <v>6221.45634375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27607.64</v>
      </c>
      <c r="G85" s="52">
        <v>0.5</v>
      </c>
      <c r="I85" s="20">
        <f t="shared" si="5"/>
        <v>13803.82</v>
      </c>
      <c r="K85" s="5">
        <f t="shared" si="6"/>
        <v>13803.82</v>
      </c>
      <c r="M85" s="14">
        <v>0.549625</v>
      </c>
      <c r="O85" s="5">
        <f t="shared" si="9"/>
        <v>7586.9245675</v>
      </c>
      <c r="Q85" s="16">
        <f t="shared" si="7"/>
        <v>6216.8954324999995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86172.78</v>
      </c>
      <c r="G86" s="52">
        <v>0.5</v>
      </c>
      <c r="I86" s="20">
        <f t="shared" si="5"/>
        <v>43086.39</v>
      </c>
      <c r="K86" s="5">
        <f t="shared" si="6"/>
        <v>43086.39</v>
      </c>
      <c r="M86" s="14">
        <v>0.292</v>
      </c>
      <c r="O86" s="5">
        <f t="shared" si="9"/>
        <v>12581.225879999998</v>
      </c>
      <c r="Q86" s="16">
        <f t="shared" si="7"/>
        <v>30505.16412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48011.36</v>
      </c>
      <c r="G87" s="52">
        <v>0.5</v>
      </c>
      <c r="I87" s="20">
        <f t="shared" si="5"/>
        <v>24005.68</v>
      </c>
      <c r="K87" s="5">
        <f t="shared" si="6"/>
        <v>24005.68</v>
      </c>
      <c r="M87" s="14">
        <v>0.430625</v>
      </c>
      <c r="O87" s="5">
        <f t="shared" si="9"/>
        <v>10337.44595</v>
      </c>
      <c r="Q87" s="16">
        <f t="shared" si="7"/>
        <v>13668.234050000001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32900.060000000005</v>
      </c>
      <c r="G88" s="52">
        <v>0.5</v>
      </c>
      <c r="I88" s="20">
        <f t="shared" si="5"/>
        <v>16450.030000000002</v>
      </c>
      <c r="K88" s="5">
        <f t="shared" si="6"/>
        <v>16450.030000000002</v>
      </c>
      <c r="M88" s="14">
        <v>0.23675000000000002</v>
      </c>
      <c r="O88" s="5">
        <f t="shared" si="9"/>
        <v>3894.544602500001</v>
      </c>
      <c r="Q88" s="16">
        <f t="shared" si="7"/>
        <v>12555.4853975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34234.5</v>
      </c>
      <c r="G89" s="52">
        <v>0.5</v>
      </c>
      <c r="I89" s="20">
        <f t="shared" si="5"/>
        <v>17117.25</v>
      </c>
      <c r="K89" s="5">
        <f t="shared" si="6"/>
        <v>17117.25</v>
      </c>
      <c r="M89" s="14">
        <v>0.39425</v>
      </c>
      <c r="O89" s="5">
        <f t="shared" si="9"/>
        <v>6748.4758125</v>
      </c>
      <c r="Q89" s="16">
        <f t="shared" si="7"/>
        <v>10368.7741875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45416.4</v>
      </c>
      <c r="G90" s="52">
        <v>0.5</v>
      </c>
      <c r="I90" s="20">
        <f t="shared" si="5"/>
        <v>22708.2</v>
      </c>
      <c r="K90" s="5">
        <f t="shared" si="6"/>
        <v>22708.2</v>
      </c>
      <c r="M90" s="14">
        <v>0.43962500000000004</v>
      </c>
      <c r="O90" s="5">
        <f t="shared" si="9"/>
        <v>9983.092425</v>
      </c>
      <c r="Q90" s="16">
        <f t="shared" si="7"/>
        <v>12725.107575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2">
        <v>0.5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26222.76</v>
      </c>
      <c r="G92" s="52">
        <v>0.5</v>
      </c>
      <c r="I92" s="20">
        <f t="shared" si="5"/>
        <v>13111.38</v>
      </c>
      <c r="K92" s="5">
        <f t="shared" si="6"/>
        <v>13111.38</v>
      </c>
      <c r="M92" s="14">
        <v>0.40375</v>
      </c>
      <c r="O92" s="5">
        <f t="shared" si="9"/>
        <v>5293.719674999999</v>
      </c>
      <c r="Q92" s="16">
        <f t="shared" si="7"/>
        <v>7817.660325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140811.35</v>
      </c>
      <c r="G93" s="52">
        <v>0.5</v>
      </c>
      <c r="I93" s="20">
        <f t="shared" si="5"/>
        <v>70405.675</v>
      </c>
      <c r="K93" s="5">
        <f t="shared" si="6"/>
        <v>70405.675</v>
      </c>
      <c r="M93" s="14">
        <v>0.5735</v>
      </c>
      <c r="O93" s="5">
        <f t="shared" si="9"/>
        <v>40377.6546125</v>
      </c>
      <c r="Q93" s="16">
        <f t="shared" si="7"/>
        <v>30028.0203875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103455.88</v>
      </c>
      <c r="G94" s="52">
        <v>0.5</v>
      </c>
      <c r="I94" s="20">
        <f t="shared" si="5"/>
        <v>51727.94</v>
      </c>
      <c r="K94" s="5">
        <f t="shared" si="6"/>
        <v>51727.94</v>
      </c>
      <c r="M94" s="14">
        <v>0.554875</v>
      </c>
      <c r="O94" s="5">
        <f t="shared" si="9"/>
        <v>28702.5407075</v>
      </c>
      <c r="Q94" s="16">
        <f t="shared" si="7"/>
        <v>23025.399292500002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26364.5</v>
      </c>
      <c r="G95" s="52">
        <v>0.5</v>
      </c>
      <c r="I95" s="20">
        <f t="shared" si="5"/>
        <v>13182.25</v>
      </c>
      <c r="K95" s="5">
        <f t="shared" si="6"/>
        <v>13182.25</v>
      </c>
      <c r="M95" s="14">
        <v>0.49737499999999996</v>
      </c>
      <c r="O95" s="5">
        <f t="shared" si="9"/>
        <v>6556.52159375</v>
      </c>
      <c r="Q95" s="16">
        <f t="shared" si="7"/>
        <v>6625.72840625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4167.08</v>
      </c>
      <c r="G96" s="52">
        <v>0.5</v>
      </c>
      <c r="I96" s="20">
        <f t="shared" si="5"/>
        <v>2083.54</v>
      </c>
      <c r="K96" s="5">
        <f t="shared" si="6"/>
        <v>2083.54</v>
      </c>
      <c r="M96" s="14">
        <v>0.298375</v>
      </c>
      <c r="O96" s="5">
        <f t="shared" si="9"/>
        <v>621.6762475</v>
      </c>
      <c r="Q96" s="16">
        <f t="shared" si="7"/>
        <v>1461.8637525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2">
        <v>0.5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37776</v>
      </c>
      <c r="G98" s="52">
        <v>0.5</v>
      </c>
      <c r="I98" s="20">
        <f t="shared" si="5"/>
        <v>18888</v>
      </c>
      <c r="K98" s="5">
        <f t="shared" si="6"/>
        <v>18888</v>
      </c>
      <c r="M98" s="14">
        <v>0.48162499999999997</v>
      </c>
      <c r="O98" s="5">
        <f t="shared" si="9"/>
        <v>9096.932999999999</v>
      </c>
      <c r="Q98" s="16">
        <f t="shared" si="7"/>
        <v>9791.067000000001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59547.56</v>
      </c>
      <c r="G99" s="52">
        <v>0.5</v>
      </c>
      <c r="I99" s="20">
        <f t="shared" si="5"/>
        <v>29773.78</v>
      </c>
      <c r="K99" s="5">
        <f t="shared" si="6"/>
        <v>29773.78</v>
      </c>
      <c r="M99" s="14">
        <v>0.345</v>
      </c>
      <c r="O99" s="5">
        <f t="shared" si="9"/>
        <v>10271.954099999999</v>
      </c>
      <c r="Q99" s="16">
        <f t="shared" si="7"/>
        <v>19501.8259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4094.16</v>
      </c>
      <c r="G100" s="52">
        <v>0.5</v>
      </c>
      <c r="I100" s="20">
        <f t="shared" si="5"/>
        <v>2047.08</v>
      </c>
      <c r="K100" s="5">
        <f t="shared" si="6"/>
        <v>2047.08</v>
      </c>
      <c r="M100" s="14">
        <v>0.378125</v>
      </c>
      <c r="O100" s="5">
        <f t="shared" si="9"/>
        <v>774.0521249999999</v>
      </c>
      <c r="Q100" s="16">
        <f t="shared" si="7"/>
        <v>1273.027875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25184</v>
      </c>
      <c r="G101" s="52">
        <v>0.5</v>
      </c>
      <c r="I101" s="20">
        <f t="shared" si="5"/>
        <v>12592</v>
      </c>
      <c r="K101" s="5">
        <f t="shared" si="6"/>
        <v>12592</v>
      </c>
      <c r="M101" s="14">
        <v>0.344375</v>
      </c>
      <c r="O101" s="5">
        <f t="shared" si="9"/>
        <v>4336.37</v>
      </c>
      <c r="Q101" s="16">
        <f t="shared" si="7"/>
        <v>8255.630000000001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60205.82000000001</v>
      </c>
      <c r="G102" s="52">
        <v>0.5</v>
      </c>
      <c r="I102" s="20">
        <f t="shared" si="5"/>
        <v>30102.910000000003</v>
      </c>
      <c r="K102" s="5">
        <f t="shared" si="6"/>
        <v>30102.910000000003</v>
      </c>
      <c r="M102" s="14">
        <v>0.33849999999999997</v>
      </c>
      <c r="O102" s="5">
        <f t="shared" si="9"/>
        <v>10189.835035</v>
      </c>
      <c r="Q102" s="16">
        <f t="shared" si="7"/>
        <v>19913.074965000003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52">
        <v>0.5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70803.98000000003</v>
      </c>
      <c r="G104" s="52">
        <v>0.5</v>
      </c>
      <c r="I104" s="20">
        <f t="shared" si="5"/>
        <v>35401.99000000001</v>
      </c>
      <c r="K104" s="5">
        <f t="shared" si="6"/>
        <v>35401.99000000001</v>
      </c>
      <c r="M104" s="14">
        <v>0.663625</v>
      </c>
      <c r="O104" s="5">
        <f t="shared" si="9"/>
        <v>23493.64561375001</v>
      </c>
      <c r="Q104" s="16">
        <f t="shared" si="7"/>
        <v>11908.344386250003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11411.5</v>
      </c>
      <c r="G105" s="52">
        <v>0.5</v>
      </c>
      <c r="I105" s="20">
        <f t="shared" si="5"/>
        <v>5705.75</v>
      </c>
      <c r="K105" s="5">
        <f t="shared" si="6"/>
        <v>5705.75</v>
      </c>
      <c r="M105" s="14">
        <v>0.31875</v>
      </c>
      <c r="O105" s="5">
        <f t="shared" si="9"/>
        <v>1818.7078124999998</v>
      </c>
      <c r="Q105" s="16">
        <f t="shared" si="7"/>
        <v>3887.0421875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-20721.74</v>
      </c>
      <c r="G106" s="52">
        <v>0.5</v>
      </c>
      <c r="I106" s="20">
        <f t="shared" si="5"/>
        <v>-10360.87</v>
      </c>
      <c r="K106" s="5">
        <f t="shared" si="6"/>
        <v>-10360.87</v>
      </c>
      <c r="M106" s="14">
        <v>0.31837499999999996</v>
      </c>
      <c r="O106" s="5">
        <f t="shared" si="9"/>
        <v>-3298.6419862499997</v>
      </c>
      <c r="Q106" s="16">
        <f t="shared" si="7"/>
        <v>-7062.228013750001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11411.5</v>
      </c>
      <c r="G107" s="52">
        <v>0.5</v>
      </c>
      <c r="I107" s="20">
        <f t="shared" si="5"/>
        <v>5705.75</v>
      </c>
      <c r="K107" s="5">
        <f t="shared" si="6"/>
        <v>5705.75</v>
      </c>
      <c r="M107" s="14">
        <v>0.29112499999999997</v>
      </c>
      <c r="O107" s="5">
        <f t="shared" si="9"/>
        <v>1661.0864687499998</v>
      </c>
      <c r="Q107" s="16">
        <f t="shared" si="7"/>
        <v>4044.6635312500002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124220.43999999999</v>
      </c>
      <c r="G108" s="52">
        <v>0.5</v>
      </c>
      <c r="I108" s="20">
        <f t="shared" si="5"/>
        <v>62110.219999999994</v>
      </c>
      <c r="K108" s="5">
        <f t="shared" si="6"/>
        <v>62110.219999999994</v>
      </c>
      <c r="M108" s="14">
        <v>0.3835</v>
      </c>
      <c r="O108" s="5">
        <f t="shared" si="9"/>
        <v>23819.269369999998</v>
      </c>
      <c r="Q108" s="16">
        <f t="shared" si="7"/>
        <v>38290.95062999999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29037.260000000002</v>
      </c>
      <c r="G109" s="52">
        <v>0.5</v>
      </c>
      <c r="I109" s="20">
        <f t="shared" si="5"/>
        <v>14518.630000000001</v>
      </c>
      <c r="K109" s="5">
        <f t="shared" si="6"/>
        <v>14518.630000000001</v>
      </c>
      <c r="M109" s="14">
        <v>0.464375</v>
      </c>
      <c r="O109" s="5">
        <f t="shared" si="9"/>
        <v>6742.08880625</v>
      </c>
      <c r="Q109" s="16">
        <f t="shared" si="7"/>
        <v>7776.541193750001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2">
        <v>0.5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8373.36</v>
      </c>
      <c r="G111" s="52">
        <v>0.5</v>
      </c>
      <c r="I111" s="20">
        <f t="shared" si="5"/>
        <v>4186.68</v>
      </c>
      <c r="K111" s="5">
        <f t="shared" si="6"/>
        <v>4186.68</v>
      </c>
      <c r="M111" s="14">
        <v>0.312</v>
      </c>
      <c r="O111" s="5">
        <f t="shared" si="9"/>
        <v>1306.2441600000002</v>
      </c>
      <c r="Q111" s="16">
        <f t="shared" si="7"/>
        <v>2880.43584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31555.5</v>
      </c>
      <c r="G112" s="52">
        <v>0.5</v>
      </c>
      <c r="I112" s="20">
        <f t="shared" si="5"/>
        <v>15777.75</v>
      </c>
      <c r="K112" s="5">
        <f t="shared" si="6"/>
        <v>15777.75</v>
      </c>
      <c r="M112" s="14">
        <v>0.277875</v>
      </c>
      <c r="O112" s="5">
        <f t="shared" si="9"/>
        <v>4384.24228125</v>
      </c>
      <c r="Q112" s="16">
        <f t="shared" si="7"/>
        <v>11393.50771875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-118484.79999999999</v>
      </c>
      <c r="G113" s="52">
        <v>0.5</v>
      </c>
      <c r="I113" s="20">
        <f t="shared" si="5"/>
        <v>-59242.399999999994</v>
      </c>
      <c r="K113" s="5">
        <f t="shared" si="6"/>
        <v>-59242.399999999994</v>
      </c>
      <c r="M113" s="14">
        <v>0.46375</v>
      </c>
      <c r="O113" s="5">
        <f t="shared" si="9"/>
        <v>-27473.662999999997</v>
      </c>
      <c r="Q113" s="16">
        <f t="shared" si="7"/>
        <v>-31768.736999999997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111434.26999999999</v>
      </c>
      <c r="G114" s="52">
        <v>0.5</v>
      </c>
      <c r="I114" s="20">
        <f t="shared" si="5"/>
        <v>55717.134999999995</v>
      </c>
      <c r="K114" s="5">
        <f t="shared" si="6"/>
        <v>55717.134999999995</v>
      </c>
      <c r="M114" s="14">
        <v>0.43012500000000004</v>
      </c>
      <c r="O114" s="5">
        <f t="shared" si="9"/>
        <v>23965.332691875</v>
      </c>
      <c r="Q114" s="16">
        <f t="shared" si="7"/>
        <v>31751.802308124996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11411.5</v>
      </c>
      <c r="G115" s="52">
        <v>0.5</v>
      </c>
      <c r="I115" s="20">
        <f t="shared" si="5"/>
        <v>5705.75</v>
      </c>
      <c r="K115" s="5">
        <f t="shared" si="6"/>
        <v>5705.75</v>
      </c>
      <c r="M115" s="14">
        <v>0.39325</v>
      </c>
      <c r="O115" s="5">
        <f t="shared" si="9"/>
        <v>2243.7861875</v>
      </c>
      <c r="Q115" s="16">
        <f t="shared" si="7"/>
        <v>3461.9638125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2">
        <v>0.5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219591.07</v>
      </c>
      <c r="G117" s="52">
        <v>0.5</v>
      </c>
      <c r="I117" s="20">
        <f t="shared" si="5"/>
        <v>109795.535</v>
      </c>
      <c r="K117" s="5">
        <f t="shared" si="6"/>
        <v>109795.535</v>
      </c>
      <c r="M117" s="14">
        <v>0.47600000000000003</v>
      </c>
      <c r="O117" s="5">
        <f t="shared" si="9"/>
        <v>52262.674660000004</v>
      </c>
      <c r="Q117" s="16">
        <f t="shared" si="7"/>
        <v>57532.86034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63725.09000000001</v>
      </c>
      <c r="G118" s="52">
        <v>0.5</v>
      </c>
      <c r="I118" s="20">
        <f t="shared" si="5"/>
        <v>31862.545000000006</v>
      </c>
      <c r="K118" s="5">
        <f t="shared" si="6"/>
        <v>31862.545000000006</v>
      </c>
      <c r="M118" s="14">
        <v>0.333375</v>
      </c>
      <c r="O118" s="5">
        <f t="shared" si="9"/>
        <v>10622.175939375002</v>
      </c>
      <c r="Q118" s="16">
        <f t="shared" si="7"/>
        <v>21240.369060625002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20933.4</v>
      </c>
      <c r="G119" s="52">
        <v>0.5</v>
      </c>
      <c r="I119" s="20">
        <f t="shared" si="5"/>
        <v>10466.7</v>
      </c>
      <c r="K119" s="5">
        <f t="shared" si="6"/>
        <v>10466.7</v>
      </c>
      <c r="M119" s="14">
        <v>0.41275</v>
      </c>
      <c r="O119" s="5">
        <f t="shared" si="9"/>
        <v>4320.130425</v>
      </c>
      <c r="Q119" s="16">
        <f t="shared" si="7"/>
        <v>6146.569575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155863.13999999996</v>
      </c>
      <c r="G120" s="52">
        <v>0.5</v>
      </c>
      <c r="I120" s="20">
        <f t="shared" si="5"/>
        <v>77931.56999999998</v>
      </c>
      <c r="K120" s="5">
        <f t="shared" si="6"/>
        <v>77931.56999999998</v>
      </c>
      <c r="M120" s="14">
        <v>0.342</v>
      </c>
      <c r="O120" s="5">
        <f t="shared" si="9"/>
        <v>26652.596939999996</v>
      </c>
      <c r="Q120" s="16">
        <f t="shared" si="7"/>
        <v>51278.97305999998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52721.8</v>
      </c>
      <c r="G121" s="52">
        <v>0.5</v>
      </c>
      <c r="I121" s="20">
        <f t="shared" si="5"/>
        <v>26360.9</v>
      </c>
      <c r="K121" s="5">
        <f t="shared" si="6"/>
        <v>26360.9</v>
      </c>
      <c r="M121" s="14">
        <v>0.521</v>
      </c>
      <c r="O121" s="5">
        <f t="shared" si="9"/>
        <v>13734.028900000001</v>
      </c>
      <c r="Q121" s="16">
        <f t="shared" si="7"/>
        <v>12626.8711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2">
        <v>0.5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24003.5</v>
      </c>
      <c r="G123" s="52">
        <v>0.5</v>
      </c>
      <c r="I123" s="20">
        <f t="shared" si="5"/>
        <v>12001.75</v>
      </c>
      <c r="K123" s="5">
        <f t="shared" si="6"/>
        <v>12001.75</v>
      </c>
      <c r="M123" s="14">
        <v>0.415125</v>
      </c>
      <c r="O123" s="5">
        <f t="shared" si="9"/>
        <v>4982.22646875</v>
      </c>
      <c r="Q123" s="16">
        <f t="shared" si="7"/>
        <v>7019.52353125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13360.739999999998</v>
      </c>
      <c r="G124" s="52">
        <v>0.5</v>
      </c>
      <c r="I124" s="20">
        <f t="shared" si="5"/>
        <v>6680.369999999999</v>
      </c>
      <c r="K124" s="5">
        <f t="shared" si="6"/>
        <v>6680.369999999999</v>
      </c>
      <c r="M124" s="14">
        <v>0.34662499999999996</v>
      </c>
      <c r="O124" s="5">
        <f t="shared" si="9"/>
        <v>2315.583251249999</v>
      </c>
      <c r="Q124" s="16">
        <f t="shared" si="7"/>
        <v>4364.78674875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38109.280000000006</v>
      </c>
      <c r="G125" s="52">
        <v>0.5</v>
      </c>
      <c r="I125" s="20">
        <f t="shared" si="5"/>
        <v>19054.640000000003</v>
      </c>
      <c r="K125" s="5">
        <f t="shared" si="6"/>
        <v>19054.640000000003</v>
      </c>
      <c r="M125" s="14">
        <v>0.306875</v>
      </c>
      <c r="O125" s="5">
        <f t="shared" si="9"/>
        <v>5847.392650000001</v>
      </c>
      <c r="Q125" s="16">
        <f t="shared" si="7"/>
        <v>13207.247350000001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52">
        <v>0.5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111834.61999999998</v>
      </c>
      <c r="G127" s="52">
        <v>0.5</v>
      </c>
      <c r="I127" s="20">
        <f t="shared" si="5"/>
        <v>55917.30999999999</v>
      </c>
      <c r="K127" s="5">
        <f t="shared" si="6"/>
        <v>55917.30999999999</v>
      </c>
      <c r="M127" s="14">
        <v>0.441875</v>
      </c>
      <c r="O127" s="5">
        <f t="shared" si="9"/>
        <v>24708.461356249998</v>
      </c>
      <c r="Q127" s="16">
        <f t="shared" si="7"/>
        <v>31208.848643749992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52">
        <v>0.5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77339.43</v>
      </c>
      <c r="G129" s="52">
        <v>0.5</v>
      </c>
      <c r="I129" s="20">
        <f t="shared" si="5"/>
        <v>38669.715</v>
      </c>
      <c r="K129" s="5">
        <f t="shared" si="6"/>
        <v>38669.715</v>
      </c>
      <c r="M129" s="14">
        <v>0.325625</v>
      </c>
      <c r="O129" s="5">
        <f t="shared" si="9"/>
        <v>12591.825946874998</v>
      </c>
      <c r="Q129" s="16">
        <f t="shared" si="7"/>
        <v>26077.889053125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11411.5</v>
      </c>
      <c r="G130" s="52">
        <v>0.5</v>
      </c>
      <c r="I130" s="20">
        <f t="shared" si="5"/>
        <v>5705.75</v>
      </c>
      <c r="K130" s="5">
        <f t="shared" si="6"/>
        <v>5705.75</v>
      </c>
      <c r="M130" s="14">
        <v>0.254375</v>
      </c>
      <c r="O130" s="5">
        <f t="shared" si="9"/>
        <v>1451.40015625</v>
      </c>
      <c r="Q130" s="16">
        <f t="shared" si="7"/>
        <v>4254.34984375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181705.90000000002</v>
      </c>
      <c r="G131" s="52">
        <v>0.5</v>
      </c>
      <c r="I131" s="20">
        <f t="shared" si="5"/>
        <v>90852.95000000001</v>
      </c>
      <c r="K131" s="5">
        <f t="shared" si="6"/>
        <v>90852.95000000001</v>
      </c>
      <c r="M131" s="14">
        <v>0.461375</v>
      </c>
      <c r="O131" s="5">
        <f t="shared" si="9"/>
        <v>41917.27980625</v>
      </c>
      <c r="Q131" s="16">
        <f t="shared" si="7"/>
        <v>48935.67019375001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248604.25000000012</v>
      </c>
      <c r="G132" s="52">
        <v>0.5</v>
      </c>
      <c r="I132" s="20">
        <f t="shared" si="5"/>
        <v>124302.12500000006</v>
      </c>
      <c r="K132" s="5">
        <f t="shared" si="6"/>
        <v>124302.12500000006</v>
      </c>
      <c r="M132" s="14">
        <v>0.38399999999999995</v>
      </c>
      <c r="O132" s="5">
        <f t="shared" si="9"/>
        <v>47732.01600000002</v>
      </c>
      <c r="Q132" s="16">
        <f t="shared" si="7"/>
        <v>76570.10900000004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819.2000000000007</v>
      </c>
      <c r="G133" s="52">
        <v>0.5</v>
      </c>
      <c r="I133" s="20">
        <f t="shared" si="5"/>
        <v>409.60000000000036</v>
      </c>
      <c r="K133" s="5">
        <f t="shared" si="6"/>
        <v>409.60000000000036</v>
      </c>
      <c r="M133" s="14">
        <v>0.439125</v>
      </c>
      <c r="O133" s="5">
        <f t="shared" si="9"/>
        <v>179.86560000000014</v>
      </c>
      <c r="Q133" s="16">
        <f t="shared" si="7"/>
        <v>229.73440000000022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46039.5</v>
      </c>
      <c r="G134" s="52">
        <v>0.5</v>
      </c>
      <c r="I134" s="20">
        <f t="shared" si="5"/>
        <v>23019.75</v>
      </c>
      <c r="K134" s="5">
        <f t="shared" si="6"/>
        <v>23019.75</v>
      </c>
      <c r="M134" s="14">
        <v>0.337375</v>
      </c>
      <c r="O134" s="5">
        <f t="shared" si="9"/>
        <v>7766.28815625</v>
      </c>
      <c r="Q134" s="16">
        <f t="shared" si="7"/>
        <v>15253.46184375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33219.76</v>
      </c>
      <c r="G135" s="52">
        <v>0.5</v>
      </c>
      <c r="I135" s="20">
        <f t="shared" si="5"/>
        <v>16609.88</v>
      </c>
      <c r="K135" s="5">
        <f t="shared" si="6"/>
        <v>16609.88</v>
      </c>
      <c r="M135" s="14">
        <v>0.304</v>
      </c>
      <c r="O135" s="5">
        <f t="shared" si="9"/>
        <v>5049.40352</v>
      </c>
      <c r="Q135" s="16">
        <f t="shared" si="7"/>
        <v>11560.476480000001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326154.63000000024</v>
      </c>
      <c r="G136" s="52">
        <v>0.5</v>
      </c>
      <c r="I136" s="20">
        <f t="shared" si="5"/>
        <v>163077.31500000012</v>
      </c>
      <c r="K136" s="5">
        <f>E136-I136</f>
        <v>163077.31500000012</v>
      </c>
      <c r="M136" s="14">
        <v>0.446125</v>
      </c>
      <c r="O136" s="5">
        <f>K136*M136</f>
        <v>72752.86715437505</v>
      </c>
      <c r="Q136" s="16">
        <f>K136-O136</f>
        <v>90324.44784562507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4240.38</v>
      </c>
      <c r="G137" s="52">
        <v>0.5</v>
      </c>
      <c r="I137" s="20">
        <f t="shared" si="5"/>
        <v>2120.19</v>
      </c>
      <c r="K137" s="5">
        <f>E137-I137</f>
        <v>2120.19</v>
      </c>
      <c r="M137" s="14">
        <v>0.480375</v>
      </c>
      <c r="O137" s="5">
        <f>K137*M137</f>
        <v>1018.4862712500001</v>
      </c>
      <c r="Q137" s="16">
        <f>K137-O137</f>
        <v>1101.70372875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3180.14</v>
      </c>
      <c r="G138" s="52">
        <v>0.5</v>
      </c>
      <c r="I138" s="20">
        <f>E138*G138</f>
        <v>1590.07</v>
      </c>
      <c r="K138" s="5">
        <f>E138-I138</f>
        <v>1590.07</v>
      </c>
      <c r="M138" s="14">
        <v>0.569125</v>
      </c>
      <c r="O138" s="5">
        <f>K138*M138</f>
        <v>904.94858875</v>
      </c>
      <c r="Q138" s="16">
        <f>K138-O138</f>
        <v>685.1214112499999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2">
        <v>0.5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5935901.799999999</v>
      </c>
      <c r="G143" s="6"/>
      <c r="I143" s="18">
        <f>SUM(I9:I142)</f>
        <v>2967950.8999999994</v>
      </c>
      <c r="K143" s="5">
        <f>SUM(K9:K142)</f>
        <v>2967950.8999999994</v>
      </c>
      <c r="O143" s="5">
        <f>SUM(O9:O142)</f>
        <v>1290670.0937524997</v>
      </c>
      <c r="Q143" s="16">
        <f>K143-O143</f>
        <v>1677280.8062474998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Gemma Yu-Meade</cp:lastModifiedBy>
  <cp:lastPrinted>2010-01-12T15:13:08Z</cp:lastPrinted>
  <dcterms:created xsi:type="dcterms:W3CDTF">1999-07-20T16:12:16Z</dcterms:created>
  <dcterms:modified xsi:type="dcterms:W3CDTF">2012-08-27T18:44:23Z</dcterms:modified>
  <cp:category/>
  <cp:version/>
  <cp:contentType/>
  <cp:contentStatus/>
</cp:coreProperties>
</file>