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activeTab="12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</sheets>
  <externalReferences>
    <externalReference r:id="rId16"/>
  </externalReferences>
  <definedNames>
    <definedName name="_xlnm.Print_Area" localSheetId="1">'AUG'!$A$9:$Q$143</definedName>
    <definedName name="_xlnm.Print_Area" localSheetId="5">'DEC'!$A$9:$Q$143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<sst xmlns="http://schemas.openxmlformats.org/spreadsheetml/2006/main" count="3771" uniqueCount="309">
  <si>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</si>
  <si>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</si>
  <si>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</si>
  <si>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</si>
  <si>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</si>
  <si>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</si>
  <si>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</si>
  <si>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</si>
  <si>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</si>
  <si>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</si>
  <si>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</si>
  <si>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</si>
  <si>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</si>
  <si>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</si>
  <si>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</si>
  <si>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</si>
  <si>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</si>
  <si>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</si>
  <si>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</si>
  <si>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</si>
  <si>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</si>
  <si>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</si>
  <si>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</si>
  <si>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</si>
  <si>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</si>
  <si>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</si>
  <si>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</si>
  <si>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</si>
  <si>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</si>
  <si>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</si>
  <si>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</si>
  <si>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</si>
  <si>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</si>
  <si>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</si>
  <si>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</si>
  <si>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</si>
  <si>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</si>
  <si>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</si>
  <si>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</si>
  <si>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</si>
  <si>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</si>
  <si>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</si>
  <si>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</si>
  <si>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</si>
  <si>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</si>
  <si>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</si>
  <si>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</si>
  <si>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</si>
  <si>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</si>
  <si>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</si>
  <si>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</si>
  <si>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</si>
  <si>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</si>
  <si>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</si>
  <si>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</si>
  <si>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</si>
  <si>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</si>
  <si>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</si>
  <si>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</si>
  <si>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</si>
  <si>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</si>
  <si>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</si>
  <si>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</si>
  <si>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</si>
  <si>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</si>
  <si>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</si>
  <si>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</si>
  <si>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</si>
  <si>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</si>
  <si>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</si>
  <si>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</si>
  <si>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</si>
  <si>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</si>
  <si>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</si>
  <si>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</si>
  <si>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</si>
  <si>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</si>
  <si>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</si>
  <si>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</si>
  <si>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</si>
  <si>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</si>
  <si>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</si>
  <si>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</si>
  <si>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</si>
  <si>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</si>
  <si>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</si>
  <si>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</si>
  <si>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</si>
  <si>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</si>
  <si>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</si>
  <si>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</si>
  <si>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</si>
  <si>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</si>
  <si>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</si>
  <si>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</si>
  <si>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</si>
  <si>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</si>
  <si>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</si>
  <si>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</si>
  <si>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</si>
  <si>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</si>
  <si>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</si>
  <si>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</si>
  <si>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</si>
  <si>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</si>
  <si>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</si>
  <si>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</si>
  <si>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</si>
  <si>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</si>
  <si>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</si>
  <si>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</si>
  <si>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</si>
  <si>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</si>
  <si>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</si>
  <si>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</si>
  <si>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</si>
  <si>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</si>
  <si>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</si>
  <si>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</si>
  <si>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</si>
  <si>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</si>
  <si>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</si>
  <si>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</si>
  <si>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</si>
  <si>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</si>
  <si>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</si>
  <si>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</si>
  <si>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</si>
  <si>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</si>
  <si>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</si>
  <si>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</si>
  <si>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</si>
  <si>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</si>
  <si>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</si>
  <si>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</si>
  <si>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</si>
  <si>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</si>
  <si>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</si>
  <si>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</si>
  <si>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</si>
  <si>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</si>
  <si>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</si>
  <si>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</si>
  <si>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</si>
  <si>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</si>
  <si>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</si>
  <si>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</si>
  <si>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</si>
  <si>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</si>
  <si>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</si>
  <si>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</si>
  <si>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</si>
  <si>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</si>
  <si>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</si>
  <si>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</si>
  <si>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</si>
  <si>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</si>
  <si>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</si>
  <si>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</si>
  <si>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</si>
  <si>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</si>
  <si>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</si>
  <si>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</si>
  <si>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</si>
  <si>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</si>
  <si>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</si>
  <si>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</si>
  <si>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</si>
  <si>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</si>
  <si>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</si>
  <si>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</si>
  <si>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</si>
  <si>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</si>
  <si>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</si>
  <si>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</si>
  <si>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</si>
  <si>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</si>
  <si>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</si>
  <si>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</si>
  <si>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</si>
  <si>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</si>
  <si>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</si>
  <si>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</si>
  <si>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</si>
  <si>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</si>
  <si>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</si>
  <si>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</si>
  <si>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</si>
  <si>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</si>
  <si>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</si>
  <si>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</si>
  <si>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</si>
  <si>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</si>
  <si>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</si>
  <si>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</si>
  <si>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</si>
  <si>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</si>
  <si>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</si>
  <si>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</si>
  <si>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</si>
  <si>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</si>
  <si>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</si>
  <si>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</si>
  <si>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</si>
  <si>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</si>
  <si>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</si>
  <si>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</si>
  <si>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</si>
  <si>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</si>
  <si>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</si>
  <si>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</si>
  <si>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</si>
  <si>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</si>
  <si>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</si>
  <si>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</si>
  <si>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</si>
  <si>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</si>
  <si>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</si>
  <si>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</si>
  <si>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</si>
  <si>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</si>
  <si>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</si>
  <si>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</si>
  <si>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</si>
  <si>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</si>
  <si>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</si>
  <si>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</si>
  <si>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</si>
  <si>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</si>
  <si>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</si>
  <si>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</si>
  <si>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</si>
  <si>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</si>
  <si>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</si>
  <si>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</si>
  <si>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</si>
  <si>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</si>
  <si>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</si>
  <si>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</si>
  <si>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</si>
  <si>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</si>
  <si>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</si>
  <si>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</si>
  <si>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</si>
  <si>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</si>
  <si>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</si>
  <si>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</si>
  <si>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</si>
  <si>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</si>
  <si>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</si>
  <si>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</si>
  <si>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</si>
  <si>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</si>
  <si>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</si>
  <si>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</si>
  <si>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</si>
  <si>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</si>
  <si>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</si>
  <si>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</si>
  <si>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</si>
  <si>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</si>
  <si>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</si>
  <si>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</si>
  <si>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</si>
  <si>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</si>
  <si>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</si>
  <si>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</si>
  <si>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</si>
  <si>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</si>
  <si>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</si>
  <si>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</si>
  <si>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</si>
  <si>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</si>
  <si>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</si>
  <si>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</si>
  <si>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</si>
  <si>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</si>
  <si>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</si>
  <si>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</si>
  <si>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</si>
  <si>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</si>
  <si>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EXTENDED</t>
  </si>
  <si>
    <t xml:space="preserve">EXTENDED </t>
  </si>
  <si>
    <t>AUGUST, 2008 MEDICAID ADJUSTMENTS--EXTENDED--FY2009</t>
  </si>
  <si>
    <t>SEPTEMBER, 2008 MEDICAID ADJUSTMENTS--EXTENDED--FY2009</t>
  </si>
  <si>
    <t>JANUARY, 2009 MEDICAID ADJUSTMENTS--EXTENDED--FY2009</t>
  </si>
  <si>
    <t>FEBRUARY, 2009 MEDICAID ADJUSTMENTS--EXTENDED--FY2009</t>
  </si>
  <si>
    <t>MARCH, 2009 MEDICAID ADJUSTMENTS--EXTENDED--FY2009</t>
  </si>
  <si>
    <t>APRIL, 2009 MEDICAID ADJUSTMENTS--EXTENDED--FY2009</t>
  </si>
  <si>
    <t>MAY, 2009 MEDICAID ADJUSTMENTS--EXTENDED--FY2009</t>
  </si>
  <si>
    <t>JULY, 2009</t>
  </si>
  <si>
    <t>AUGUST, 2009</t>
  </si>
  <si>
    <t>SEPTMEBER, 2009</t>
  </si>
  <si>
    <t>OCTOBER, 2009</t>
  </si>
  <si>
    <t>NOVEMBER, 2009</t>
  </si>
  <si>
    <t>DECEMBER, 2009</t>
  </si>
  <si>
    <t>JANUARY, 2010</t>
  </si>
  <si>
    <t>FEBRUARY, 2010</t>
  </si>
  <si>
    <t>MARCH, 2010</t>
  </si>
  <si>
    <t>APRIL, 2010</t>
  </si>
  <si>
    <t>MAY, 2010</t>
  </si>
  <si>
    <t>JUNE, 2010</t>
  </si>
  <si>
    <t xml:space="preserve"> JULY, 2009 MEDICAID ADJUSTMENTS--EXTENDED--FY2010</t>
  </si>
  <si>
    <t>OCTOBER, 2009 MEDICAID ADJUSTMENTS--EXTENDED--FY2010</t>
  </si>
  <si>
    <t>NOVEMBER, 2009 MEDICAID ADJUSTMENTS--EXTENDED--FY2010</t>
  </si>
  <si>
    <t>DECEMBER, 2009 MEDICAID ADJUSTMENTS--EXPANSION--FY2010</t>
  </si>
  <si>
    <t>FY2010</t>
  </si>
  <si>
    <t>EXTENDED MEDICAID ADJUSTMENTS YEAR-TO-DATE  FY2010</t>
  </si>
  <si>
    <t>JUNE, 2009 MEDICAID ADJUSTMENTS--EXTENDED--FY2010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</si>
</sst>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5" fontId="4" fillId="0" borderId="0" xfId="0" applyNumberFormat="1" applyFont="1" applyAlignment="1" quotePrefix="1">
      <alignment horizontal="center"/>
    </xf>
    <xf numFmtId="10" fontId="2" fillId="0" borderId="0" xfId="42" applyNumberFormat="1" applyFont="1" applyAlignment="1">
      <alignment/>
    </xf>
    <xf numFmtId="43" fontId="0" fillId="0" borderId="0" xfId="0" applyNumberFormat="1" applyFill="1" applyBorder="1" applyAlignment="1">
      <alignment/>
    </xf>
    <xf numFmtId="44" fontId="3" fillId="0" borderId="0" xfId="44" applyFont="1" applyAlignment="1">
      <alignment horizontal="center"/>
    </xf>
    <xf numFmtId="44" fontId="2" fillId="0" borderId="0" xfId="44" applyFont="1" applyAlignment="1">
      <alignment horizontal="center"/>
    </xf>
    <xf numFmtId="44" fontId="4" fillId="0" borderId="0" xfId="44" applyFont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0" xfId="42" applyFont="1" applyAlignment="1">
      <alignment horizontal="center"/>
    </xf>
    <xf numFmtId="43" fontId="3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x00388\Desktop\December\CSA%20Medicaid%20Payment%20Claims%20for%20Dec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 to DSS Sheet"/>
      <sheetName val="Import"/>
      <sheetName val="Medicaid WKS"/>
      <sheetName val="ADJ"/>
      <sheetName val="FAMIS WKS"/>
      <sheetName val="MedExp WKS"/>
      <sheetName val="Medicaid FIPS Summary"/>
      <sheetName val="CP-O-519-01_Dec 2009"/>
      <sheetName val="FAMIS FIPS Summary"/>
      <sheetName val="CP-O-519-02_Dec 2009"/>
      <sheetName val="Med-EXP Fip Sum "/>
      <sheetName val="CP-O-519-03_December 2009"/>
    </sheetNames>
    <sheetDataSet>
      <sheetData sheetId="0">
        <row r="2">
          <cell r="A2" t="str">
            <v>001</v>
          </cell>
          <cell r="B2">
            <v>49221.18</v>
          </cell>
          <cell r="C2">
            <v>0</v>
          </cell>
          <cell r="D2">
            <v>49221.18</v>
          </cell>
          <cell r="E2">
            <v>0</v>
          </cell>
          <cell r="F2">
            <v>0</v>
          </cell>
        </row>
        <row r="3">
          <cell r="A3" t="str">
            <v>003</v>
          </cell>
          <cell r="B3">
            <v>69614.58</v>
          </cell>
          <cell r="C3">
            <v>0</v>
          </cell>
          <cell r="D3">
            <v>69614.58</v>
          </cell>
          <cell r="E3">
            <v>0</v>
          </cell>
          <cell r="F3">
            <v>0</v>
          </cell>
        </row>
        <row r="4">
          <cell r="A4" t="str">
            <v>005</v>
          </cell>
          <cell r="B4">
            <v>20366.3</v>
          </cell>
          <cell r="C4">
            <v>0</v>
          </cell>
          <cell r="D4">
            <v>20366.3</v>
          </cell>
          <cell r="E4">
            <v>0</v>
          </cell>
          <cell r="F4">
            <v>0</v>
          </cell>
        </row>
        <row r="5">
          <cell r="A5" t="str">
            <v>007</v>
          </cell>
          <cell r="B5">
            <v>17232.47</v>
          </cell>
          <cell r="C5">
            <v>0</v>
          </cell>
          <cell r="D5">
            <v>17232.47</v>
          </cell>
          <cell r="E5">
            <v>0</v>
          </cell>
          <cell r="F5">
            <v>0</v>
          </cell>
        </row>
        <row r="6">
          <cell r="A6" t="str">
            <v>009</v>
          </cell>
          <cell r="B6">
            <v>31857.8</v>
          </cell>
          <cell r="C6">
            <v>0</v>
          </cell>
          <cell r="D6">
            <v>31857.8</v>
          </cell>
          <cell r="E6">
            <v>0</v>
          </cell>
          <cell r="F6">
            <v>0</v>
          </cell>
        </row>
        <row r="7">
          <cell r="A7" t="str">
            <v>011</v>
          </cell>
          <cell r="B7">
            <v>48061.64</v>
          </cell>
          <cell r="C7">
            <v>0</v>
          </cell>
          <cell r="D7">
            <v>48061.64</v>
          </cell>
          <cell r="E7">
            <v>0</v>
          </cell>
          <cell r="F7">
            <v>0</v>
          </cell>
        </row>
        <row r="8">
          <cell r="A8" t="str">
            <v>013</v>
          </cell>
          <cell r="B8">
            <v>77146.05</v>
          </cell>
          <cell r="C8">
            <v>0</v>
          </cell>
          <cell r="D8">
            <v>77146.05</v>
          </cell>
          <cell r="E8">
            <v>0</v>
          </cell>
          <cell r="F8">
            <v>0</v>
          </cell>
        </row>
        <row r="9">
          <cell r="A9" t="str">
            <v>015</v>
          </cell>
          <cell r="B9">
            <v>73311.11</v>
          </cell>
          <cell r="C9">
            <v>0</v>
          </cell>
          <cell r="D9">
            <v>73311.11</v>
          </cell>
          <cell r="E9">
            <v>0</v>
          </cell>
          <cell r="F9">
            <v>0</v>
          </cell>
        </row>
        <row r="10">
          <cell r="A10" t="str">
            <v>019</v>
          </cell>
          <cell r="B10">
            <v>18857.96</v>
          </cell>
          <cell r="C10">
            <v>0</v>
          </cell>
          <cell r="D10">
            <v>18857.96</v>
          </cell>
          <cell r="E10">
            <v>0</v>
          </cell>
          <cell r="F10">
            <v>0</v>
          </cell>
        </row>
        <row r="11">
          <cell r="A11" t="str">
            <v>021</v>
          </cell>
          <cell r="B11">
            <v>326.5</v>
          </cell>
          <cell r="C11">
            <v>0</v>
          </cell>
          <cell r="D11">
            <v>326.5</v>
          </cell>
          <cell r="E11">
            <v>0</v>
          </cell>
          <cell r="F11">
            <v>0</v>
          </cell>
        </row>
        <row r="12">
          <cell r="A12" t="str">
            <v>023</v>
          </cell>
          <cell r="B12">
            <v>40125.66</v>
          </cell>
          <cell r="C12">
            <v>0</v>
          </cell>
          <cell r="D12">
            <v>40125.66</v>
          </cell>
          <cell r="E12">
            <v>0</v>
          </cell>
          <cell r="F12">
            <v>0</v>
          </cell>
        </row>
        <row r="13">
          <cell r="A13" t="str">
            <v>025</v>
          </cell>
          <cell r="B13">
            <v>25597.51</v>
          </cell>
          <cell r="C13">
            <v>0</v>
          </cell>
          <cell r="D13">
            <v>25597.51</v>
          </cell>
          <cell r="E13">
            <v>0</v>
          </cell>
          <cell r="F13">
            <v>0</v>
          </cell>
        </row>
        <row r="14">
          <cell r="A14" t="str">
            <v>027</v>
          </cell>
          <cell r="B14">
            <v>7706.4</v>
          </cell>
          <cell r="C14">
            <v>0</v>
          </cell>
          <cell r="D14">
            <v>7706.4</v>
          </cell>
          <cell r="E14">
            <v>0</v>
          </cell>
          <cell r="F14">
            <v>0</v>
          </cell>
        </row>
        <row r="15">
          <cell r="A15" t="str">
            <v>031</v>
          </cell>
          <cell r="B15">
            <v>59192.41</v>
          </cell>
          <cell r="C15">
            <v>0</v>
          </cell>
          <cell r="D15">
            <v>59192.41</v>
          </cell>
          <cell r="E15">
            <v>10902.9</v>
          </cell>
          <cell r="F15">
            <v>0</v>
          </cell>
        </row>
        <row r="16">
          <cell r="A16" t="str">
            <v>033</v>
          </cell>
          <cell r="B16">
            <v>11602.04</v>
          </cell>
          <cell r="C16">
            <v>0</v>
          </cell>
          <cell r="D16">
            <v>11602.04</v>
          </cell>
          <cell r="E16">
            <v>0</v>
          </cell>
          <cell r="F16">
            <v>0</v>
          </cell>
        </row>
        <row r="17">
          <cell r="A17" t="str">
            <v>035</v>
          </cell>
          <cell r="B17">
            <v>17223.83</v>
          </cell>
          <cell r="C17">
            <v>0</v>
          </cell>
          <cell r="D17">
            <v>17223.83</v>
          </cell>
          <cell r="E17">
            <v>0</v>
          </cell>
          <cell r="F17">
            <v>0</v>
          </cell>
        </row>
        <row r="18">
          <cell r="A18" t="str">
            <v>036</v>
          </cell>
          <cell r="B18">
            <v>27431.66</v>
          </cell>
          <cell r="C18">
            <v>0</v>
          </cell>
          <cell r="D18">
            <v>27431.66</v>
          </cell>
          <cell r="E18">
            <v>0</v>
          </cell>
          <cell r="F18">
            <v>0</v>
          </cell>
        </row>
        <row r="19">
          <cell r="A19" t="str">
            <v>037</v>
          </cell>
          <cell r="B19">
            <v>29245.95</v>
          </cell>
          <cell r="C19">
            <v>0</v>
          </cell>
          <cell r="D19">
            <v>29245.95</v>
          </cell>
          <cell r="E19">
            <v>0</v>
          </cell>
          <cell r="F19">
            <v>0</v>
          </cell>
        </row>
        <row r="20">
          <cell r="A20" t="str">
            <v>041</v>
          </cell>
          <cell r="B20">
            <v>83592.51</v>
          </cell>
          <cell r="C20">
            <v>0</v>
          </cell>
          <cell r="D20">
            <v>83592.51</v>
          </cell>
          <cell r="E20">
            <v>0</v>
          </cell>
          <cell r="F20">
            <v>0</v>
          </cell>
        </row>
        <row r="21">
          <cell r="A21" t="str">
            <v>043</v>
          </cell>
          <cell r="B21">
            <v>20904.9</v>
          </cell>
          <cell r="C21">
            <v>0</v>
          </cell>
          <cell r="D21">
            <v>20904.9</v>
          </cell>
          <cell r="E21">
            <v>0</v>
          </cell>
          <cell r="F21">
            <v>0</v>
          </cell>
        </row>
        <row r="22">
          <cell r="A22" t="str">
            <v>045</v>
          </cell>
          <cell r="B22">
            <v>1648</v>
          </cell>
          <cell r="C22">
            <v>0</v>
          </cell>
          <cell r="D22">
            <v>1648</v>
          </cell>
          <cell r="E22">
            <v>0</v>
          </cell>
          <cell r="F22">
            <v>0</v>
          </cell>
        </row>
        <row r="23">
          <cell r="A23" t="str">
            <v>047</v>
          </cell>
          <cell r="B23">
            <v>58666.85</v>
          </cell>
          <cell r="C23">
            <v>0</v>
          </cell>
          <cell r="D23">
            <v>58666.85</v>
          </cell>
          <cell r="E23">
            <v>0</v>
          </cell>
          <cell r="F23">
            <v>0</v>
          </cell>
        </row>
        <row r="24">
          <cell r="A24" t="str">
            <v>049</v>
          </cell>
          <cell r="B24">
            <v>12297</v>
          </cell>
          <cell r="C24">
            <v>0</v>
          </cell>
          <cell r="D24">
            <v>12297</v>
          </cell>
          <cell r="E24">
            <v>0</v>
          </cell>
          <cell r="F24">
            <v>0</v>
          </cell>
        </row>
        <row r="25">
          <cell r="A25" t="str">
            <v>051</v>
          </cell>
          <cell r="B25">
            <v>13727.2</v>
          </cell>
          <cell r="C25">
            <v>0</v>
          </cell>
          <cell r="D25">
            <v>13727.2</v>
          </cell>
          <cell r="E25">
            <v>0</v>
          </cell>
          <cell r="F25">
            <v>0</v>
          </cell>
        </row>
        <row r="26">
          <cell r="A26" t="str">
            <v>053</v>
          </cell>
          <cell r="B26">
            <v>15434.1</v>
          </cell>
          <cell r="C26">
            <v>0</v>
          </cell>
          <cell r="D26">
            <v>15434.1</v>
          </cell>
          <cell r="E26">
            <v>0</v>
          </cell>
          <cell r="F26">
            <v>0</v>
          </cell>
        </row>
        <row r="27">
          <cell r="A27" t="str">
            <v>057</v>
          </cell>
          <cell r="B27">
            <v>12456.7</v>
          </cell>
          <cell r="C27">
            <v>0</v>
          </cell>
          <cell r="D27">
            <v>12456.7</v>
          </cell>
          <cell r="E27">
            <v>0</v>
          </cell>
          <cell r="F27">
            <v>0</v>
          </cell>
        </row>
        <row r="28">
          <cell r="A28" t="str">
            <v>059</v>
          </cell>
          <cell r="B28">
            <v>409685.58</v>
          </cell>
          <cell r="C28">
            <v>0</v>
          </cell>
          <cell r="D28">
            <v>409685.58</v>
          </cell>
          <cell r="E28">
            <v>12297</v>
          </cell>
          <cell r="F28">
            <v>0</v>
          </cell>
        </row>
        <row r="29">
          <cell r="A29" t="str">
            <v>061</v>
          </cell>
          <cell r="B29">
            <v>35703.86</v>
          </cell>
          <cell r="C29">
            <v>0</v>
          </cell>
          <cell r="D29">
            <v>35703.86</v>
          </cell>
          <cell r="E29">
            <v>0</v>
          </cell>
          <cell r="F29">
            <v>0</v>
          </cell>
        </row>
        <row r="30">
          <cell r="A30" t="str">
            <v>065</v>
          </cell>
          <cell r="B30">
            <v>13686.61</v>
          </cell>
          <cell r="C30">
            <v>0</v>
          </cell>
          <cell r="D30">
            <v>13686.61</v>
          </cell>
          <cell r="E30">
            <v>0</v>
          </cell>
          <cell r="F30">
            <v>0</v>
          </cell>
        </row>
        <row r="31">
          <cell r="A31" t="str">
            <v>067</v>
          </cell>
          <cell r="B31">
            <v>121826.12</v>
          </cell>
          <cell r="C31">
            <v>0</v>
          </cell>
          <cell r="D31">
            <v>121826.12</v>
          </cell>
          <cell r="E31">
            <v>0</v>
          </cell>
          <cell r="F31">
            <v>0</v>
          </cell>
        </row>
        <row r="32">
          <cell r="A32" t="str">
            <v>069</v>
          </cell>
          <cell r="B32">
            <v>12297</v>
          </cell>
          <cell r="C32">
            <v>0</v>
          </cell>
          <cell r="D32">
            <v>12297</v>
          </cell>
          <cell r="E32">
            <v>4767.9</v>
          </cell>
          <cell r="F32">
            <v>0</v>
          </cell>
        </row>
        <row r="33">
          <cell r="A33" t="str">
            <v>071</v>
          </cell>
          <cell r="B33">
            <v>4271.8</v>
          </cell>
          <cell r="C33">
            <v>0</v>
          </cell>
          <cell r="D33">
            <v>4271.8</v>
          </cell>
          <cell r="E33">
            <v>0</v>
          </cell>
          <cell r="F33">
            <v>0</v>
          </cell>
        </row>
        <row r="34">
          <cell r="A34" t="str">
            <v>073</v>
          </cell>
          <cell r="B34">
            <v>22539.02</v>
          </cell>
          <cell r="C34">
            <v>0</v>
          </cell>
          <cell r="D34">
            <v>22539.02</v>
          </cell>
          <cell r="E34">
            <v>0</v>
          </cell>
          <cell r="F34">
            <v>0</v>
          </cell>
        </row>
        <row r="35">
          <cell r="A35" t="str">
            <v>075</v>
          </cell>
          <cell r="B35">
            <v>12623.5</v>
          </cell>
          <cell r="C35">
            <v>0</v>
          </cell>
          <cell r="D35">
            <v>12623.5</v>
          </cell>
          <cell r="E35">
            <v>0</v>
          </cell>
          <cell r="F35">
            <v>0</v>
          </cell>
        </row>
        <row r="36">
          <cell r="A36" t="str">
            <v>077</v>
          </cell>
          <cell r="B36">
            <v>979.5</v>
          </cell>
          <cell r="C36">
            <v>0</v>
          </cell>
          <cell r="D36">
            <v>979.5</v>
          </cell>
          <cell r="E36">
            <v>0</v>
          </cell>
          <cell r="F36">
            <v>0</v>
          </cell>
        </row>
        <row r="37">
          <cell r="A37" t="str">
            <v>079</v>
          </cell>
          <cell r="B37">
            <v>16992.95</v>
          </cell>
          <cell r="C37">
            <v>0</v>
          </cell>
          <cell r="D37">
            <v>16992.95</v>
          </cell>
          <cell r="E37">
            <v>0</v>
          </cell>
          <cell r="F37">
            <v>0</v>
          </cell>
        </row>
        <row r="38">
          <cell r="A38" t="str">
            <v>081</v>
          </cell>
          <cell r="B38">
            <v>34218.1</v>
          </cell>
          <cell r="C38">
            <v>0</v>
          </cell>
          <cell r="D38">
            <v>34218.1</v>
          </cell>
          <cell r="E38">
            <v>12297</v>
          </cell>
          <cell r="F38">
            <v>0</v>
          </cell>
        </row>
        <row r="39">
          <cell r="A39" t="str">
            <v>083</v>
          </cell>
          <cell r="B39">
            <v>52166.97</v>
          </cell>
          <cell r="C39">
            <v>0</v>
          </cell>
          <cell r="D39">
            <v>52166.97</v>
          </cell>
          <cell r="E39">
            <v>0</v>
          </cell>
          <cell r="F39">
            <v>0</v>
          </cell>
        </row>
        <row r="40">
          <cell r="A40" t="str">
            <v>085</v>
          </cell>
          <cell r="B40">
            <v>93542.03999999992</v>
          </cell>
          <cell r="C40">
            <v>0</v>
          </cell>
          <cell r="D40">
            <v>93542.03999999992</v>
          </cell>
          <cell r="E40">
            <v>0</v>
          </cell>
          <cell r="F40">
            <v>0</v>
          </cell>
        </row>
        <row r="41">
          <cell r="A41" t="str">
            <v>087</v>
          </cell>
          <cell r="B41">
            <v>134341.65</v>
          </cell>
          <cell r="C41">
            <v>0</v>
          </cell>
          <cell r="D41">
            <v>134341.65</v>
          </cell>
          <cell r="E41">
            <v>0</v>
          </cell>
          <cell r="F41">
            <v>0</v>
          </cell>
        </row>
        <row r="42">
          <cell r="A42" t="str">
            <v>089</v>
          </cell>
          <cell r="B42">
            <v>10251.06</v>
          </cell>
          <cell r="C42">
            <v>0</v>
          </cell>
          <cell r="D42">
            <v>10251.06</v>
          </cell>
          <cell r="E42">
            <v>0</v>
          </cell>
          <cell r="F42">
            <v>0</v>
          </cell>
        </row>
        <row r="43">
          <cell r="A43" t="str">
            <v>093</v>
          </cell>
          <cell r="B43">
            <v>9841.7</v>
          </cell>
          <cell r="C43">
            <v>0</v>
          </cell>
          <cell r="D43">
            <v>9841.7</v>
          </cell>
          <cell r="E43">
            <v>0</v>
          </cell>
          <cell r="F43">
            <v>0</v>
          </cell>
        </row>
        <row r="44">
          <cell r="A44" t="str">
            <v>095</v>
          </cell>
          <cell r="B44">
            <v>19236.52</v>
          </cell>
          <cell r="C44">
            <v>95516.9</v>
          </cell>
          <cell r="D44">
            <v>114753.42</v>
          </cell>
          <cell r="E44">
            <v>0</v>
          </cell>
          <cell r="F44">
            <v>0</v>
          </cell>
        </row>
        <row r="45">
          <cell r="A45" t="str">
            <v>097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099</v>
          </cell>
          <cell r="B46">
            <v>98331.7</v>
          </cell>
          <cell r="C46">
            <v>0</v>
          </cell>
          <cell r="D46">
            <v>98331.7</v>
          </cell>
          <cell r="E46">
            <v>0</v>
          </cell>
          <cell r="F46">
            <v>0</v>
          </cell>
        </row>
        <row r="47">
          <cell r="A47" t="str">
            <v>103</v>
          </cell>
          <cell r="B47">
            <v>7696.4</v>
          </cell>
          <cell r="C47">
            <v>0</v>
          </cell>
          <cell r="D47">
            <v>7696.4</v>
          </cell>
          <cell r="E47">
            <v>0</v>
          </cell>
          <cell r="F47">
            <v>0</v>
          </cell>
        </row>
        <row r="48">
          <cell r="A48" t="str">
            <v>105</v>
          </cell>
          <cell r="B48">
            <v>24346.91</v>
          </cell>
          <cell r="C48">
            <v>0</v>
          </cell>
          <cell r="D48">
            <v>24346.91</v>
          </cell>
          <cell r="E48">
            <v>0</v>
          </cell>
          <cell r="F48">
            <v>0</v>
          </cell>
        </row>
        <row r="49">
          <cell r="A49" t="str">
            <v>107</v>
          </cell>
          <cell r="B49">
            <v>64071.84</v>
          </cell>
          <cell r="C49">
            <v>1959</v>
          </cell>
          <cell r="D49">
            <v>66030.84</v>
          </cell>
          <cell r="E49">
            <v>0</v>
          </cell>
          <cell r="F49">
            <v>0</v>
          </cell>
        </row>
        <row r="50">
          <cell r="A50" t="str">
            <v>109</v>
          </cell>
          <cell r="B50">
            <v>61217.72</v>
          </cell>
          <cell r="C50">
            <v>0</v>
          </cell>
          <cell r="D50">
            <v>61217.72</v>
          </cell>
          <cell r="E50">
            <v>0</v>
          </cell>
          <cell r="F50">
            <v>0</v>
          </cell>
        </row>
        <row r="51">
          <cell r="A51" t="str">
            <v>111</v>
          </cell>
          <cell r="B51">
            <v>158.93</v>
          </cell>
          <cell r="C51">
            <v>0</v>
          </cell>
          <cell r="D51">
            <v>158.93</v>
          </cell>
          <cell r="E51">
            <v>0</v>
          </cell>
          <cell r="F51">
            <v>0</v>
          </cell>
        </row>
        <row r="52">
          <cell r="A52" t="str">
            <v>113</v>
          </cell>
          <cell r="B52">
            <v>36084.58</v>
          </cell>
          <cell r="C52">
            <v>0</v>
          </cell>
          <cell r="D52">
            <v>36084.58</v>
          </cell>
          <cell r="E52">
            <v>0</v>
          </cell>
          <cell r="F52">
            <v>0</v>
          </cell>
        </row>
        <row r="53">
          <cell r="A53" t="str">
            <v>115</v>
          </cell>
          <cell r="B53">
            <v>3846</v>
          </cell>
          <cell r="C53">
            <v>0</v>
          </cell>
          <cell r="D53">
            <v>3846</v>
          </cell>
          <cell r="E53">
            <v>0</v>
          </cell>
          <cell r="F53">
            <v>0</v>
          </cell>
        </row>
        <row r="54">
          <cell r="A54" t="str">
            <v>117</v>
          </cell>
          <cell r="B54">
            <v>99571.46</v>
          </cell>
          <cell r="C54">
            <v>3591.5</v>
          </cell>
          <cell r="D54">
            <v>103162.96</v>
          </cell>
          <cell r="E54">
            <v>0</v>
          </cell>
          <cell r="F54">
            <v>0</v>
          </cell>
        </row>
        <row r="55">
          <cell r="A55" t="str">
            <v>119</v>
          </cell>
          <cell r="B55">
            <v>1306</v>
          </cell>
          <cell r="C55">
            <v>0</v>
          </cell>
          <cell r="D55">
            <v>1306</v>
          </cell>
          <cell r="E55">
            <v>0</v>
          </cell>
          <cell r="F55">
            <v>0</v>
          </cell>
        </row>
        <row r="56">
          <cell r="A56" t="str">
            <v>121</v>
          </cell>
          <cell r="B56">
            <v>17193.32</v>
          </cell>
          <cell r="C56">
            <v>0</v>
          </cell>
          <cell r="D56">
            <v>17193.32</v>
          </cell>
          <cell r="E56">
            <v>0</v>
          </cell>
          <cell r="F56">
            <v>0</v>
          </cell>
        </row>
        <row r="57">
          <cell r="A57" t="str">
            <v>125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726.86</v>
          </cell>
        </row>
        <row r="58">
          <cell r="A58" t="str">
            <v>127</v>
          </cell>
          <cell r="B58">
            <v>5420.9</v>
          </cell>
          <cell r="C58">
            <v>0</v>
          </cell>
          <cell r="D58">
            <v>5420.9</v>
          </cell>
          <cell r="E58">
            <v>0</v>
          </cell>
          <cell r="F58">
            <v>0</v>
          </cell>
        </row>
        <row r="59">
          <cell r="A59" t="str">
            <v>131</v>
          </cell>
          <cell r="B59">
            <v>33844.21</v>
          </cell>
          <cell r="C59">
            <v>0</v>
          </cell>
          <cell r="D59">
            <v>33844.21</v>
          </cell>
          <cell r="E59">
            <v>0</v>
          </cell>
          <cell r="F59">
            <v>0</v>
          </cell>
        </row>
        <row r="60">
          <cell r="A60" t="str">
            <v>133</v>
          </cell>
          <cell r="B60">
            <v>19749.72</v>
          </cell>
          <cell r="C60">
            <v>0</v>
          </cell>
          <cell r="D60">
            <v>19749.72</v>
          </cell>
          <cell r="E60">
            <v>0</v>
          </cell>
          <cell r="F60">
            <v>0</v>
          </cell>
        </row>
        <row r="61">
          <cell r="A61" t="str">
            <v>135</v>
          </cell>
          <cell r="B61">
            <v>46365.44</v>
          </cell>
          <cell r="C61">
            <v>0</v>
          </cell>
          <cell r="D61">
            <v>46365.44</v>
          </cell>
          <cell r="E61">
            <v>0</v>
          </cell>
          <cell r="F61">
            <v>0</v>
          </cell>
        </row>
        <row r="62">
          <cell r="A62" t="str">
            <v>137</v>
          </cell>
          <cell r="B62">
            <v>60003.06</v>
          </cell>
          <cell r="C62">
            <v>0</v>
          </cell>
          <cell r="D62">
            <v>60003.06</v>
          </cell>
          <cell r="E62">
            <v>0</v>
          </cell>
          <cell r="F62">
            <v>0</v>
          </cell>
        </row>
        <row r="63">
          <cell r="A63" t="str">
            <v>139</v>
          </cell>
          <cell r="B63">
            <v>50141.58</v>
          </cell>
          <cell r="C63">
            <v>0</v>
          </cell>
          <cell r="D63">
            <v>50141.58</v>
          </cell>
          <cell r="E63">
            <v>0</v>
          </cell>
          <cell r="F63">
            <v>0</v>
          </cell>
        </row>
        <row r="64">
          <cell r="A64" t="str">
            <v>143</v>
          </cell>
          <cell r="B64">
            <v>69234.3</v>
          </cell>
          <cell r="C64">
            <v>0</v>
          </cell>
          <cell r="D64">
            <v>69234.3</v>
          </cell>
          <cell r="E64">
            <v>0</v>
          </cell>
          <cell r="F64">
            <v>0</v>
          </cell>
        </row>
        <row r="65">
          <cell r="A65" t="str">
            <v>145</v>
          </cell>
          <cell r="B65">
            <v>25066.78</v>
          </cell>
          <cell r="C65">
            <v>0</v>
          </cell>
          <cell r="D65">
            <v>25066.78</v>
          </cell>
          <cell r="E65">
            <v>0</v>
          </cell>
          <cell r="F65">
            <v>0</v>
          </cell>
        </row>
        <row r="66">
          <cell r="A66" t="str">
            <v>147</v>
          </cell>
          <cell r="B66">
            <v>15670.8</v>
          </cell>
          <cell r="C66">
            <v>0</v>
          </cell>
          <cell r="D66">
            <v>15670.8</v>
          </cell>
          <cell r="E66">
            <v>0</v>
          </cell>
          <cell r="F66">
            <v>0</v>
          </cell>
        </row>
        <row r="67">
          <cell r="A67" t="str">
            <v>149</v>
          </cell>
          <cell r="B67">
            <v>3576</v>
          </cell>
          <cell r="C67">
            <v>0</v>
          </cell>
          <cell r="D67">
            <v>3576</v>
          </cell>
          <cell r="E67">
            <v>0</v>
          </cell>
          <cell r="F67">
            <v>0</v>
          </cell>
        </row>
        <row r="68">
          <cell r="A68" t="str">
            <v>153</v>
          </cell>
          <cell r="B68">
            <v>263680.85</v>
          </cell>
          <cell r="C68">
            <v>0</v>
          </cell>
          <cell r="D68">
            <v>263680.85</v>
          </cell>
          <cell r="E68">
            <v>12297</v>
          </cell>
          <cell r="F68">
            <v>0</v>
          </cell>
        </row>
        <row r="69">
          <cell r="A69" t="str">
            <v>155</v>
          </cell>
          <cell r="B69">
            <v>83959.84</v>
          </cell>
          <cell r="C69">
            <v>0</v>
          </cell>
          <cell r="D69">
            <v>83959.84</v>
          </cell>
          <cell r="E69">
            <v>0</v>
          </cell>
          <cell r="F69">
            <v>0</v>
          </cell>
        </row>
        <row r="70">
          <cell r="A70" t="str">
            <v>157</v>
          </cell>
          <cell r="B70">
            <v>9427.7</v>
          </cell>
          <cell r="C70">
            <v>0</v>
          </cell>
          <cell r="D70">
            <v>9427.7</v>
          </cell>
          <cell r="E70">
            <v>0</v>
          </cell>
          <cell r="F70">
            <v>0</v>
          </cell>
        </row>
        <row r="71">
          <cell r="A71" t="str">
            <v>159</v>
          </cell>
          <cell r="B71">
            <v>27498.46</v>
          </cell>
          <cell r="C71">
            <v>0</v>
          </cell>
          <cell r="D71">
            <v>27498.46</v>
          </cell>
          <cell r="E71">
            <v>0</v>
          </cell>
          <cell r="F71">
            <v>0</v>
          </cell>
        </row>
        <row r="72">
          <cell r="A72" t="str">
            <v>161</v>
          </cell>
          <cell r="B72">
            <v>67827.14</v>
          </cell>
          <cell r="C72">
            <v>0</v>
          </cell>
          <cell r="D72">
            <v>67827.14</v>
          </cell>
          <cell r="E72">
            <v>0</v>
          </cell>
          <cell r="F72">
            <v>0</v>
          </cell>
        </row>
        <row r="73">
          <cell r="A73" t="str">
            <v>163</v>
          </cell>
          <cell r="B73">
            <v>110764.51</v>
          </cell>
          <cell r="C73">
            <v>0</v>
          </cell>
          <cell r="D73">
            <v>110764.51</v>
          </cell>
          <cell r="E73">
            <v>23324.1</v>
          </cell>
          <cell r="F73">
            <v>0</v>
          </cell>
        </row>
        <row r="74">
          <cell r="A74" t="str">
            <v>165</v>
          </cell>
          <cell r="B74">
            <v>64943.64</v>
          </cell>
          <cell r="C74">
            <v>0</v>
          </cell>
          <cell r="D74">
            <v>64943.64</v>
          </cell>
          <cell r="E74">
            <v>0</v>
          </cell>
          <cell r="F74">
            <v>0</v>
          </cell>
        </row>
        <row r="75">
          <cell r="A75" t="str">
            <v>167</v>
          </cell>
          <cell r="B75">
            <v>57268.51</v>
          </cell>
          <cell r="C75">
            <v>0</v>
          </cell>
          <cell r="D75">
            <v>57268.51</v>
          </cell>
          <cell r="E75">
            <v>0</v>
          </cell>
          <cell r="F75">
            <v>0</v>
          </cell>
        </row>
        <row r="76">
          <cell r="A76" t="str">
            <v>169</v>
          </cell>
          <cell r="B76">
            <v>25168.9</v>
          </cell>
          <cell r="C76">
            <v>0</v>
          </cell>
          <cell r="D76">
            <v>25168.9</v>
          </cell>
          <cell r="E76">
            <v>0</v>
          </cell>
          <cell r="F76">
            <v>0</v>
          </cell>
        </row>
        <row r="77">
          <cell r="A77" t="str">
            <v>171</v>
          </cell>
          <cell r="B77">
            <v>68327.04</v>
          </cell>
          <cell r="C77">
            <v>0</v>
          </cell>
          <cell r="D77">
            <v>68327.04</v>
          </cell>
          <cell r="E77">
            <v>0</v>
          </cell>
          <cell r="F77">
            <v>0</v>
          </cell>
        </row>
        <row r="78">
          <cell r="A78" t="str">
            <v>173</v>
          </cell>
          <cell r="B78">
            <v>5529.84</v>
          </cell>
          <cell r="C78">
            <v>0</v>
          </cell>
          <cell r="D78">
            <v>5529.84</v>
          </cell>
          <cell r="E78">
            <v>0</v>
          </cell>
          <cell r="F78">
            <v>0</v>
          </cell>
        </row>
        <row r="79">
          <cell r="A79" t="str">
            <v>175</v>
          </cell>
          <cell r="B79">
            <v>33874.6</v>
          </cell>
          <cell r="C79">
            <v>0</v>
          </cell>
          <cell r="D79">
            <v>33874.6</v>
          </cell>
          <cell r="E79">
            <v>0</v>
          </cell>
          <cell r="F79">
            <v>0</v>
          </cell>
        </row>
        <row r="80">
          <cell r="A80" t="str">
            <v>177</v>
          </cell>
          <cell r="B80">
            <v>170675.86</v>
          </cell>
          <cell r="C80">
            <v>0</v>
          </cell>
          <cell r="D80">
            <v>170675.86</v>
          </cell>
          <cell r="E80">
            <v>326.5</v>
          </cell>
          <cell r="F80">
            <v>0</v>
          </cell>
        </row>
        <row r="81">
          <cell r="A81" t="str">
            <v>179</v>
          </cell>
          <cell r="B81">
            <v>38397.79</v>
          </cell>
          <cell r="C81">
            <v>0</v>
          </cell>
          <cell r="D81">
            <v>38397.79</v>
          </cell>
          <cell r="E81">
            <v>0</v>
          </cell>
          <cell r="F81">
            <v>0</v>
          </cell>
        </row>
        <row r="82">
          <cell r="A82" t="str">
            <v>181</v>
          </cell>
          <cell r="B82">
            <v>9853.66</v>
          </cell>
          <cell r="C82">
            <v>0</v>
          </cell>
          <cell r="D82">
            <v>9853.66</v>
          </cell>
          <cell r="E82">
            <v>0</v>
          </cell>
          <cell r="F82">
            <v>0</v>
          </cell>
        </row>
        <row r="83">
          <cell r="A83" t="str">
            <v>183</v>
          </cell>
          <cell r="B83">
            <v>3866.01</v>
          </cell>
          <cell r="C83">
            <v>0</v>
          </cell>
          <cell r="D83">
            <v>3866.01</v>
          </cell>
          <cell r="E83">
            <v>0</v>
          </cell>
          <cell r="F83">
            <v>0</v>
          </cell>
        </row>
        <row r="84">
          <cell r="A84" t="str">
            <v>185</v>
          </cell>
          <cell r="B84">
            <v>31334</v>
          </cell>
          <cell r="C84">
            <v>0</v>
          </cell>
          <cell r="D84">
            <v>31334</v>
          </cell>
          <cell r="E84">
            <v>0</v>
          </cell>
          <cell r="F84">
            <v>0</v>
          </cell>
        </row>
        <row r="85">
          <cell r="A85" t="str">
            <v>187</v>
          </cell>
          <cell r="B85">
            <v>75548.9</v>
          </cell>
          <cell r="C85">
            <v>0</v>
          </cell>
          <cell r="D85">
            <v>75548.9</v>
          </cell>
          <cell r="E85">
            <v>12297</v>
          </cell>
          <cell r="F85">
            <v>0</v>
          </cell>
        </row>
        <row r="86">
          <cell r="A86" t="str">
            <v>191</v>
          </cell>
          <cell r="B86">
            <v>1959</v>
          </cell>
          <cell r="C86">
            <v>0</v>
          </cell>
          <cell r="D86">
            <v>1959</v>
          </cell>
          <cell r="E86">
            <v>0</v>
          </cell>
          <cell r="F86">
            <v>0</v>
          </cell>
        </row>
        <row r="87">
          <cell r="A87" t="str">
            <v>193</v>
          </cell>
          <cell r="B87">
            <v>874.1</v>
          </cell>
          <cell r="C87">
            <v>0</v>
          </cell>
          <cell r="D87">
            <v>874.1</v>
          </cell>
          <cell r="E87">
            <v>0</v>
          </cell>
          <cell r="F87">
            <v>0</v>
          </cell>
        </row>
        <row r="88">
          <cell r="A88" t="str">
            <v>195</v>
          </cell>
          <cell r="B88">
            <v>23197.5</v>
          </cell>
          <cell r="C88">
            <v>0</v>
          </cell>
          <cell r="D88">
            <v>23197.5</v>
          </cell>
          <cell r="E88">
            <v>0</v>
          </cell>
          <cell r="F88">
            <v>0</v>
          </cell>
        </row>
        <row r="89">
          <cell r="A89" t="str">
            <v>197</v>
          </cell>
          <cell r="B89">
            <v>60479.14</v>
          </cell>
          <cell r="C89">
            <v>-3591.5</v>
          </cell>
          <cell r="D89">
            <v>56887.64</v>
          </cell>
          <cell r="E89">
            <v>0</v>
          </cell>
          <cell r="F89">
            <v>0</v>
          </cell>
        </row>
        <row r="90">
          <cell r="A90" t="str">
            <v>199</v>
          </cell>
          <cell r="B90">
            <v>49907.07</v>
          </cell>
          <cell r="C90">
            <v>-979.5</v>
          </cell>
          <cell r="D90">
            <v>48927.57</v>
          </cell>
          <cell r="E90">
            <v>0</v>
          </cell>
          <cell r="F90">
            <v>0</v>
          </cell>
        </row>
        <row r="91">
          <cell r="A91" t="str">
            <v>510</v>
          </cell>
          <cell r="B91">
            <v>56621.8</v>
          </cell>
          <cell r="C91">
            <v>0</v>
          </cell>
          <cell r="D91">
            <v>56621.8</v>
          </cell>
          <cell r="E91">
            <v>0</v>
          </cell>
          <cell r="F91">
            <v>0</v>
          </cell>
        </row>
        <row r="92">
          <cell r="A92" t="str">
            <v>520</v>
          </cell>
          <cell r="B92">
            <v>7866</v>
          </cell>
          <cell r="C92">
            <v>0</v>
          </cell>
          <cell r="D92">
            <v>7866</v>
          </cell>
          <cell r="E92">
            <v>0</v>
          </cell>
          <cell r="F92">
            <v>0</v>
          </cell>
        </row>
        <row r="93">
          <cell r="A93" t="str">
            <v>530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540</v>
          </cell>
          <cell r="B94">
            <v>115896.45</v>
          </cell>
          <cell r="C94">
            <v>0</v>
          </cell>
          <cell r="D94">
            <v>115896.45</v>
          </cell>
          <cell r="E94">
            <v>0</v>
          </cell>
          <cell r="F94">
            <v>0</v>
          </cell>
        </row>
        <row r="95">
          <cell r="A95" t="str">
            <v>550</v>
          </cell>
          <cell r="B95">
            <v>55684.11</v>
          </cell>
          <cell r="C95">
            <v>0</v>
          </cell>
          <cell r="D95">
            <v>55684.11</v>
          </cell>
          <cell r="E95">
            <v>0</v>
          </cell>
          <cell r="F95">
            <v>0</v>
          </cell>
        </row>
        <row r="96">
          <cell r="A96" t="str">
            <v>580</v>
          </cell>
          <cell r="B96">
            <v>44329.44</v>
          </cell>
          <cell r="C96">
            <v>0</v>
          </cell>
          <cell r="D96">
            <v>44329.44</v>
          </cell>
          <cell r="E96">
            <v>0</v>
          </cell>
          <cell r="F96">
            <v>0</v>
          </cell>
        </row>
        <row r="97">
          <cell r="A97" t="str">
            <v>590</v>
          </cell>
          <cell r="B97">
            <v>62704.24</v>
          </cell>
          <cell r="C97">
            <v>0</v>
          </cell>
          <cell r="D97">
            <v>62704.24</v>
          </cell>
          <cell r="E97">
            <v>0</v>
          </cell>
          <cell r="F97">
            <v>0</v>
          </cell>
        </row>
        <row r="98">
          <cell r="A98" t="str">
            <v>620</v>
          </cell>
          <cell r="B98">
            <v>45838.91</v>
          </cell>
          <cell r="C98">
            <v>0</v>
          </cell>
          <cell r="D98">
            <v>45838.91</v>
          </cell>
          <cell r="E98">
            <v>0</v>
          </cell>
          <cell r="F98">
            <v>0</v>
          </cell>
        </row>
        <row r="99">
          <cell r="A99" t="str">
            <v>630</v>
          </cell>
          <cell r="B99">
            <v>18483.28</v>
          </cell>
          <cell r="C99">
            <v>58449.6</v>
          </cell>
          <cell r="D99">
            <v>76932.88</v>
          </cell>
          <cell r="E99">
            <v>0</v>
          </cell>
          <cell r="F99">
            <v>0</v>
          </cell>
        </row>
        <row r="100">
          <cell r="A100" t="str">
            <v>650</v>
          </cell>
          <cell r="B100">
            <v>326.5</v>
          </cell>
          <cell r="C100">
            <v>0</v>
          </cell>
          <cell r="D100">
            <v>326.5</v>
          </cell>
          <cell r="E100">
            <v>0</v>
          </cell>
          <cell r="F100">
            <v>0</v>
          </cell>
        </row>
        <row r="101">
          <cell r="A101" t="str">
            <v>660</v>
          </cell>
          <cell r="B101">
            <v>117544.42</v>
          </cell>
          <cell r="C101">
            <v>1306</v>
          </cell>
          <cell r="D101">
            <v>118850.42</v>
          </cell>
          <cell r="E101">
            <v>0</v>
          </cell>
          <cell r="F101">
            <v>0</v>
          </cell>
        </row>
        <row r="102">
          <cell r="A102" t="str">
            <v>670</v>
          </cell>
          <cell r="B102">
            <v>26683.9</v>
          </cell>
          <cell r="C102">
            <v>0</v>
          </cell>
          <cell r="D102">
            <v>26683.9</v>
          </cell>
          <cell r="E102">
            <v>2860.74</v>
          </cell>
          <cell r="F102">
            <v>0</v>
          </cell>
        </row>
        <row r="103">
          <cell r="A103" t="str">
            <v>678</v>
          </cell>
          <cell r="B103">
            <v>13526.7</v>
          </cell>
          <cell r="C103">
            <v>0</v>
          </cell>
          <cell r="D103">
            <v>13526.7</v>
          </cell>
          <cell r="E103">
            <v>0</v>
          </cell>
          <cell r="F103">
            <v>0</v>
          </cell>
        </row>
        <row r="104">
          <cell r="A104" t="str">
            <v>680</v>
          </cell>
          <cell r="B104">
            <v>169650.83</v>
          </cell>
          <cell r="C104">
            <v>0</v>
          </cell>
          <cell r="D104">
            <v>169650.83</v>
          </cell>
          <cell r="E104">
            <v>13478.5</v>
          </cell>
          <cell r="F104">
            <v>0</v>
          </cell>
        </row>
        <row r="105">
          <cell r="A105" t="str">
            <v>683</v>
          </cell>
          <cell r="B105">
            <v>48747.24</v>
          </cell>
          <cell r="C105">
            <v>0</v>
          </cell>
          <cell r="D105">
            <v>48747.24</v>
          </cell>
          <cell r="E105">
            <v>0</v>
          </cell>
          <cell r="F105">
            <v>0</v>
          </cell>
        </row>
        <row r="106">
          <cell r="A106" t="str">
            <v>685</v>
          </cell>
          <cell r="B106">
            <v>1242.12</v>
          </cell>
          <cell r="C106">
            <v>0</v>
          </cell>
          <cell r="D106">
            <v>1242.12</v>
          </cell>
          <cell r="E106">
            <v>0</v>
          </cell>
          <cell r="F106">
            <v>0</v>
          </cell>
        </row>
        <row r="107">
          <cell r="A107" t="str">
            <v>700</v>
          </cell>
          <cell r="B107">
            <v>83959.4</v>
          </cell>
          <cell r="C107">
            <v>326.5</v>
          </cell>
          <cell r="D107">
            <v>84285.9</v>
          </cell>
          <cell r="E107">
            <v>0</v>
          </cell>
          <cell r="F107">
            <v>0</v>
          </cell>
        </row>
        <row r="108">
          <cell r="A108" t="str">
            <v>710</v>
          </cell>
          <cell r="B108">
            <v>304802.23</v>
          </cell>
          <cell r="C108">
            <v>0</v>
          </cell>
          <cell r="D108">
            <v>304802.23</v>
          </cell>
          <cell r="E108">
            <v>0</v>
          </cell>
          <cell r="F108">
            <v>0</v>
          </cell>
        </row>
        <row r="109">
          <cell r="A109" t="str">
            <v>720</v>
          </cell>
          <cell r="B109">
            <v>12297</v>
          </cell>
          <cell r="C109">
            <v>0</v>
          </cell>
          <cell r="D109">
            <v>12297</v>
          </cell>
          <cell r="E109">
            <v>0</v>
          </cell>
          <cell r="F109">
            <v>0</v>
          </cell>
        </row>
        <row r="110">
          <cell r="A110" t="str">
            <v>730</v>
          </cell>
          <cell r="B110">
            <v>88120.99</v>
          </cell>
          <cell r="C110">
            <v>0</v>
          </cell>
          <cell r="D110">
            <v>88120.99</v>
          </cell>
          <cell r="E110">
            <v>0</v>
          </cell>
          <cell r="F110">
            <v>0</v>
          </cell>
        </row>
        <row r="111">
          <cell r="A111" t="str">
            <v>735</v>
          </cell>
          <cell r="B111">
            <v>12297</v>
          </cell>
          <cell r="C111">
            <v>979.5</v>
          </cell>
          <cell r="D111">
            <v>13276.5</v>
          </cell>
          <cell r="E111">
            <v>0</v>
          </cell>
          <cell r="F111">
            <v>0</v>
          </cell>
        </row>
        <row r="112">
          <cell r="A112" t="str">
            <v>740</v>
          </cell>
          <cell r="B112">
            <v>171165.09</v>
          </cell>
          <cell r="C112">
            <v>0</v>
          </cell>
          <cell r="D112">
            <v>171165.09</v>
          </cell>
          <cell r="E112">
            <v>0</v>
          </cell>
          <cell r="F112">
            <v>0</v>
          </cell>
        </row>
        <row r="113">
          <cell r="A113" t="str">
            <v>750</v>
          </cell>
          <cell r="B113">
            <v>9522.42</v>
          </cell>
          <cell r="C113">
            <v>0</v>
          </cell>
          <cell r="D113">
            <v>9522.42</v>
          </cell>
          <cell r="E113">
            <v>0</v>
          </cell>
          <cell r="F113">
            <v>0</v>
          </cell>
        </row>
        <row r="114">
          <cell r="A114" t="str">
            <v>760</v>
          </cell>
          <cell r="B114">
            <v>250128.36</v>
          </cell>
          <cell r="C114">
            <v>0</v>
          </cell>
          <cell r="D114">
            <v>250128.36</v>
          </cell>
          <cell r="E114">
            <v>0</v>
          </cell>
          <cell r="F114">
            <v>0</v>
          </cell>
        </row>
        <row r="115">
          <cell r="A115" t="str">
            <v>770</v>
          </cell>
          <cell r="B115">
            <v>202428.15</v>
          </cell>
          <cell r="C115">
            <v>-326.5</v>
          </cell>
          <cell r="D115">
            <v>202101.65</v>
          </cell>
          <cell r="E115">
            <v>0</v>
          </cell>
          <cell r="F115">
            <v>0</v>
          </cell>
        </row>
        <row r="116">
          <cell r="A116" t="str">
            <v>775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790</v>
          </cell>
          <cell r="B117">
            <v>12793.94</v>
          </cell>
          <cell r="C117">
            <v>0</v>
          </cell>
          <cell r="D117">
            <v>12793.94</v>
          </cell>
          <cell r="E117">
            <v>0</v>
          </cell>
          <cell r="F117">
            <v>0</v>
          </cell>
        </row>
        <row r="118">
          <cell r="A118" t="str">
            <v>800</v>
          </cell>
          <cell r="B118">
            <v>25264.85</v>
          </cell>
          <cell r="C118">
            <v>0</v>
          </cell>
          <cell r="D118">
            <v>25264.85</v>
          </cell>
          <cell r="E118">
            <v>0</v>
          </cell>
          <cell r="F118">
            <v>0</v>
          </cell>
        </row>
        <row r="119">
          <cell r="A119" t="str">
            <v>810</v>
          </cell>
          <cell r="B119">
            <v>370087.67</v>
          </cell>
          <cell r="C119">
            <v>0</v>
          </cell>
          <cell r="D119">
            <v>370087.67</v>
          </cell>
          <cell r="E119">
            <v>4767.9</v>
          </cell>
          <cell r="F119">
            <v>0</v>
          </cell>
        </row>
        <row r="120">
          <cell r="A120" t="str">
            <v>820</v>
          </cell>
          <cell r="B120">
            <v>6248.5</v>
          </cell>
          <cell r="C120">
            <v>64147.92</v>
          </cell>
          <cell r="D120">
            <v>70396.42</v>
          </cell>
          <cell r="E120">
            <v>0</v>
          </cell>
          <cell r="F120">
            <v>0</v>
          </cell>
        </row>
        <row r="121">
          <cell r="A121" t="str">
            <v>830</v>
          </cell>
          <cell r="B121">
            <v>12421.2</v>
          </cell>
          <cell r="C121">
            <v>-218114.42</v>
          </cell>
          <cell r="D121">
            <v>-205693.22</v>
          </cell>
          <cell r="E121">
            <v>0</v>
          </cell>
          <cell r="F121">
            <v>0</v>
          </cell>
        </row>
        <row r="122">
          <cell r="A122" t="str">
            <v>840</v>
          </cell>
          <cell r="B122">
            <v>35659.6</v>
          </cell>
          <cell r="C122">
            <v>-3265</v>
          </cell>
          <cell r="D122">
            <v>32394.6</v>
          </cell>
          <cell r="E122">
            <v>0</v>
          </cell>
          <cell r="F1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102">
      <selection activeCell="E143" sqref="E14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302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2.75">
      <c r="A9" s="4" t="s">
        <v>3</v>
      </c>
      <c r="C9" s="3" t="s">
        <v>4</v>
      </c>
      <c r="E9" s="23">
        <v>20702</v>
      </c>
      <c r="G9" s="19">
        <v>0.65</v>
      </c>
      <c r="I9" s="20">
        <f>E9*G9</f>
        <v>13456.300000000001</v>
      </c>
      <c r="K9" s="5">
        <f>E9-I9</f>
        <v>7245.699999999999</v>
      </c>
      <c r="M9" s="14">
        <v>0.2332</v>
      </c>
      <c r="O9" s="5">
        <f>K9*M9</f>
        <v>1689.6972399999997</v>
      </c>
      <c r="Q9" s="16">
        <f>K9-O9</f>
        <v>5556.002759999999</v>
      </c>
      <c r="S9" s="16">
        <f>I9+O9+Q9</f>
        <v>20702</v>
      </c>
    </row>
    <row r="10" spans="1:19" ht="12.75">
      <c r="A10" s="4" t="s">
        <v>5</v>
      </c>
      <c r="C10" s="3" t="s">
        <v>135</v>
      </c>
      <c r="E10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2.75">
      <c r="A11" s="4" t="s">
        <v>6</v>
      </c>
      <c r="C11" s="3" t="s">
        <v>136</v>
      </c>
      <c r="E11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2.75">
      <c r="A12" s="4" t="s">
        <v>7</v>
      </c>
      <c r="C12" s="3" t="s">
        <v>137</v>
      </c>
      <c r="E12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2.75">
      <c r="A13" s="4" t="s">
        <v>8</v>
      </c>
      <c r="C13" s="3" t="s">
        <v>138</v>
      </c>
      <c r="E13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2.75">
      <c r="A14" s="4" t="s">
        <v>9</v>
      </c>
      <c r="C14" s="3" t="s">
        <v>139</v>
      </c>
      <c r="E14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2.75">
      <c r="A15" s="4" t="s">
        <v>10</v>
      </c>
      <c r="C15" s="3" t="s">
        <v>140</v>
      </c>
      <c r="E15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2.75">
      <c r="A16" s="4" t="s">
        <v>11</v>
      </c>
      <c r="C16" s="3" t="s">
        <v>141</v>
      </c>
      <c r="E1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2.75">
      <c r="A17" s="4" t="s">
        <v>12</v>
      </c>
      <c r="C17" s="3" t="s">
        <v>142</v>
      </c>
      <c r="E17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2.75">
      <c r="A18" s="4" t="s">
        <v>13</v>
      </c>
      <c r="C18" s="3" t="s">
        <v>143</v>
      </c>
      <c r="E18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2.75">
      <c r="A19" s="4" t="s">
        <v>14</v>
      </c>
      <c r="C19" s="3" t="s">
        <v>144</v>
      </c>
      <c r="E19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2.75">
      <c r="A20" s="4" t="s">
        <v>15</v>
      </c>
      <c r="C20" s="3" t="s">
        <v>145</v>
      </c>
      <c r="E20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2.75">
      <c r="A21" s="4" t="s">
        <v>16</v>
      </c>
      <c r="C21" s="3" t="s">
        <v>146</v>
      </c>
      <c r="E21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2.75">
      <c r="A22" s="4" t="s">
        <v>17</v>
      </c>
      <c r="C22" s="3" t="s">
        <v>147</v>
      </c>
      <c r="E22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2.75">
      <c r="A23" s="4" t="s">
        <v>18</v>
      </c>
      <c r="C23" s="3" t="s">
        <v>148</v>
      </c>
      <c r="E23" s="23">
        <v>9362.98</v>
      </c>
      <c r="G23" s="19">
        <v>0.65</v>
      </c>
      <c r="I23" s="20">
        <f t="shared" si="0"/>
        <v>6085.937</v>
      </c>
      <c r="K23" s="5">
        <f t="shared" si="1"/>
        <v>3277.0429999999997</v>
      </c>
      <c r="M23" s="14">
        <v>0.2023</v>
      </c>
      <c r="O23" s="5">
        <f t="shared" si="4"/>
        <v>662.9457989</v>
      </c>
      <c r="Q23" s="16">
        <f t="shared" si="2"/>
        <v>2614.0972010999994</v>
      </c>
      <c r="S23" s="16">
        <f t="shared" si="3"/>
        <v>9362.98</v>
      </c>
    </row>
    <row r="24" spans="1:19" ht="12.75">
      <c r="A24" s="4" t="s">
        <v>19</v>
      </c>
      <c r="C24" s="3" t="s">
        <v>149</v>
      </c>
      <c r="E24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2.75">
      <c r="A25" s="4" t="s">
        <v>20</v>
      </c>
      <c r="C25" s="3" t="s">
        <v>150</v>
      </c>
      <c r="E25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2.75">
      <c r="A26" s="4" t="s">
        <v>21</v>
      </c>
      <c r="C26" s="3" t="s">
        <v>151</v>
      </c>
      <c r="E2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2.75">
      <c r="A27" s="4" t="s">
        <v>22</v>
      </c>
      <c r="C27" s="3" t="s">
        <v>152</v>
      </c>
      <c r="E27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2.75">
      <c r="A28" s="4" t="s">
        <v>23</v>
      </c>
      <c r="C28" s="3" t="s">
        <v>153</v>
      </c>
      <c r="E28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2.75">
      <c r="A29" s="4" t="s">
        <v>24</v>
      </c>
      <c r="C29" s="3" t="s">
        <v>154</v>
      </c>
      <c r="E29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2.75">
      <c r="A30" s="4" t="s">
        <v>25</v>
      </c>
      <c r="C30" s="3" t="s">
        <v>155</v>
      </c>
      <c r="E30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2.75">
      <c r="A31" s="4" t="s">
        <v>26</v>
      </c>
      <c r="C31" s="3" t="s">
        <v>156</v>
      </c>
      <c r="E31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2.75">
      <c r="A32" s="4" t="s">
        <v>27</v>
      </c>
      <c r="C32" s="3" t="s">
        <v>157</v>
      </c>
      <c r="E32" s="23">
        <v>9694.73</v>
      </c>
      <c r="G32" s="19">
        <v>0.65</v>
      </c>
      <c r="I32" s="20">
        <f t="shared" si="0"/>
        <v>6301.5745</v>
      </c>
      <c r="K32" s="5">
        <f t="shared" si="1"/>
        <v>3393.1555</v>
      </c>
      <c r="M32" s="14">
        <v>0.3767</v>
      </c>
      <c r="O32" s="5">
        <f t="shared" si="4"/>
        <v>1278.2016768499998</v>
      </c>
      <c r="Q32" s="16">
        <f t="shared" si="2"/>
        <v>2114.95382315</v>
      </c>
      <c r="S32" s="16">
        <f t="shared" si="3"/>
        <v>9694.73</v>
      </c>
    </row>
    <row r="33" spans="1:19" ht="12.75">
      <c r="A33" s="4" t="s">
        <v>28</v>
      </c>
      <c r="C33" s="3" t="s">
        <v>158</v>
      </c>
      <c r="E33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2.75">
      <c r="A34" s="4" t="s">
        <v>29</v>
      </c>
      <c r="C34" s="3" t="s">
        <v>159</v>
      </c>
      <c r="E34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2.75">
      <c r="A35" s="4" t="s">
        <v>30</v>
      </c>
      <c r="C35" s="3" t="s">
        <v>160</v>
      </c>
      <c r="E35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2.75">
      <c r="A36" s="4" t="s">
        <v>31</v>
      </c>
      <c r="C36" s="3" t="s">
        <v>161</v>
      </c>
      <c r="E3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2.75">
      <c r="A37" s="4" t="s">
        <v>32</v>
      </c>
      <c r="C37" s="3" t="s">
        <v>162</v>
      </c>
      <c r="E37" s="23">
        <v>784</v>
      </c>
      <c r="G37" s="19">
        <v>0.65</v>
      </c>
      <c r="I37" s="20">
        <f t="shared" si="0"/>
        <v>509.6</v>
      </c>
      <c r="K37" s="5">
        <f t="shared" si="1"/>
        <v>274.4</v>
      </c>
      <c r="M37" s="14">
        <v>0.4611</v>
      </c>
      <c r="O37" s="5">
        <f t="shared" si="4"/>
        <v>126.52583999999999</v>
      </c>
      <c r="Q37" s="16">
        <f t="shared" si="2"/>
        <v>147.87416</v>
      </c>
      <c r="S37" s="16">
        <f t="shared" si="3"/>
        <v>784</v>
      </c>
    </row>
    <row r="38" spans="1:19" ht="12.75">
      <c r="A38" s="4" t="s">
        <v>33</v>
      </c>
      <c r="C38" s="3" t="s">
        <v>163</v>
      </c>
      <c r="E38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2.75">
      <c r="A39" s="4" t="s">
        <v>34</v>
      </c>
      <c r="C39" s="3" t="s">
        <v>164</v>
      </c>
      <c r="E39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2.75">
      <c r="A40" s="4" t="s">
        <v>35</v>
      </c>
      <c r="C40" s="3" t="s">
        <v>165</v>
      </c>
      <c r="E40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2.75">
      <c r="A41" s="4" t="s">
        <v>36</v>
      </c>
      <c r="C41" s="3" t="s">
        <v>166</v>
      </c>
      <c r="E41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2.75">
      <c r="A42" s="4" t="s">
        <v>37</v>
      </c>
      <c r="C42" s="3" t="s">
        <v>167</v>
      </c>
      <c r="E42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2.75">
      <c r="A43" s="4" t="s">
        <v>38</v>
      </c>
      <c r="C43" s="3" t="s">
        <v>168</v>
      </c>
      <c r="E43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2.75">
      <c r="A44" s="4" t="s">
        <v>39</v>
      </c>
      <c r="C44" s="3" t="s">
        <v>169</v>
      </c>
      <c r="E44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2.75">
      <c r="A45" s="4" t="s">
        <v>40</v>
      </c>
      <c r="C45" s="3" t="s">
        <v>170</v>
      </c>
      <c r="E45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2.75">
      <c r="A46" s="4" t="s">
        <v>41</v>
      </c>
      <c r="C46" s="3" t="s">
        <v>171</v>
      </c>
      <c r="E4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2.75">
      <c r="A47" s="4" t="s">
        <v>42</v>
      </c>
      <c r="C47" s="3" t="s">
        <v>172</v>
      </c>
      <c r="E47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2.75">
      <c r="A48" s="4" t="s">
        <v>43</v>
      </c>
      <c r="C48" s="3" t="s">
        <v>173</v>
      </c>
      <c r="E48" s="23">
        <v>10530</v>
      </c>
      <c r="G48" s="19">
        <v>0.65</v>
      </c>
      <c r="I48" s="20">
        <f t="shared" si="0"/>
        <v>6844.5</v>
      </c>
      <c r="K48" s="5">
        <f t="shared" si="1"/>
        <v>3685.5</v>
      </c>
      <c r="M48" s="14">
        <v>0.2266</v>
      </c>
      <c r="O48" s="5">
        <f t="shared" si="4"/>
        <v>835.1342999999999</v>
      </c>
      <c r="Q48" s="16">
        <f t="shared" si="2"/>
        <v>2850.3657000000003</v>
      </c>
      <c r="S48" s="16">
        <f t="shared" si="3"/>
        <v>10530</v>
      </c>
    </row>
    <row r="49" spans="1:19" ht="12.75">
      <c r="A49" s="4" t="s">
        <v>44</v>
      </c>
      <c r="C49" s="3" t="s">
        <v>174</v>
      </c>
      <c r="E49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2.75">
      <c r="A50" s="4" t="s">
        <v>45</v>
      </c>
      <c r="C50" s="3" t="s">
        <v>175</v>
      </c>
      <c r="E50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2.75">
      <c r="A51" s="4" t="s">
        <v>46</v>
      </c>
      <c r="C51" s="3" t="s">
        <v>176</v>
      </c>
      <c r="E51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2.75">
      <c r="A52" s="4" t="s">
        <v>47</v>
      </c>
      <c r="C52" s="3" t="s">
        <v>177</v>
      </c>
      <c r="E52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2.75">
      <c r="A53" s="4" t="s">
        <v>48</v>
      </c>
      <c r="C53" s="3" t="s">
        <v>178</v>
      </c>
      <c r="E53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2.75">
      <c r="A54" s="4" t="s">
        <v>49</v>
      </c>
      <c r="C54" s="3" t="s">
        <v>179</v>
      </c>
      <c r="E54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2.75">
      <c r="A55" s="4" t="s">
        <v>50</v>
      </c>
      <c r="C55" s="3" t="s">
        <v>180</v>
      </c>
      <c r="E55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2.75">
      <c r="A56" s="4" t="s">
        <v>51</v>
      </c>
      <c r="C56" s="3" t="s">
        <v>181</v>
      </c>
      <c r="E5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2.75">
      <c r="A57" s="4" t="s">
        <v>52</v>
      </c>
      <c r="C57" s="3" t="s">
        <v>182</v>
      </c>
      <c r="E57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2.75">
      <c r="A58" s="4" t="s">
        <v>53</v>
      </c>
      <c r="C58" s="3" t="s">
        <v>183</v>
      </c>
      <c r="E58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2.75">
      <c r="A59" s="4" t="s">
        <v>54</v>
      </c>
      <c r="C59" s="3" t="s">
        <v>184</v>
      </c>
      <c r="E59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2.75">
      <c r="A60" s="4" t="s">
        <v>55</v>
      </c>
      <c r="C60" s="3" t="s">
        <v>185</v>
      </c>
      <c r="E60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2.75">
      <c r="A61" s="4" t="s">
        <v>56</v>
      </c>
      <c r="C61" s="3" t="s">
        <v>186</v>
      </c>
      <c r="E61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2.75">
      <c r="A62" s="4" t="s">
        <v>57</v>
      </c>
      <c r="C62" s="3" t="s">
        <v>187</v>
      </c>
      <c r="E62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2.75">
      <c r="A63" s="4" t="s">
        <v>58</v>
      </c>
      <c r="C63" s="3" t="s">
        <v>188</v>
      </c>
      <c r="E63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2.75">
      <c r="A64" s="4" t="s">
        <v>59</v>
      </c>
      <c r="C64" s="3" t="s">
        <v>189</v>
      </c>
      <c r="E64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2.75">
      <c r="A65" s="4" t="s">
        <v>60</v>
      </c>
      <c r="C65" s="3" t="s">
        <v>190</v>
      </c>
      <c r="E65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2.75">
      <c r="A66" s="4" t="s">
        <v>61</v>
      </c>
      <c r="C66" s="3" t="s">
        <v>191</v>
      </c>
      <c r="E66" s="23">
        <v>3726</v>
      </c>
      <c r="G66" s="19">
        <v>0.65</v>
      </c>
      <c r="I66" s="20">
        <f t="shared" si="0"/>
        <v>2421.9</v>
      </c>
      <c r="K66" s="5">
        <f t="shared" si="1"/>
        <v>1304.1</v>
      </c>
      <c r="M66" s="14">
        <v>0.2286</v>
      </c>
      <c r="O66" s="5">
        <f t="shared" si="4"/>
        <v>298.11726</v>
      </c>
      <c r="Q66" s="16">
        <f t="shared" si="2"/>
        <v>1005.9827399999999</v>
      </c>
      <c r="S66" s="16">
        <f t="shared" si="3"/>
        <v>3726</v>
      </c>
    </row>
    <row r="67" spans="1:19" ht="12.75">
      <c r="A67" s="4" t="s">
        <v>62</v>
      </c>
      <c r="C67" s="3" t="s">
        <v>192</v>
      </c>
      <c r="E67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2.75">
      <c r="A68" s="4" t="s">
        <v>63</v>
      </c>
      <c r="C68" s="3" t="s">
        <v>193</v>
      </c>
      <c r="E68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2.75">
      <c r="A69" s="4" t="s">
        <v>64</v>
      </c>
      <c r="C69" s="3" t="s">
        <v>194</v>
      </c>
      <c r="E69" s="23">
        <v>20190.5</v>
      </c>
      <c r="G69" s="19">
        <v>0.65</v>
      </c>
      <c r="I69" s="20">
        <f t="shared" si="0"/>
        <v>13123.825</v>
      </c>
      <c r="K69" s="5">
        <f t="shared" si="1"/>
        <v>7066.674999999999</v>
      </c>
      <c r="M69" s="14">
        <v>0.3132</v>
      </c>
      <c r="O69" s="5">
        <f t="shared" si="4"/>
        <v>2213.2826099999997</v>
      </c>
      <c r="Q69" s="16">
        <f t="shared" si="2"/>
        <v>4853.392389999999</v>
      </c>
      <c r="S69" s="16">
        <f t="shared" si="3"/>
        <v>20190.5</v>
      </c>
    </row>
    <row r="70" spans="1:19" ht="12.75">
      <c r="A70" s="4" t="s">
        <v>65</v>
      </c>
      <c r="C70" s="3" t="s">
        <v>195</v>
      </c>
      <c r="E70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2.75">
      <c r="A71" s="4" t="s">
        <v>66</v>
      </c>
      <c r="C71" s="3" t="s">
        <v>196</v>
      </c>
      <c r="E71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2.75">
      <c r="A72" s="4" t="s">
        <v>67</v>
      </c>
      <c r="C72" s="3" t="s">
        <v>197</v>
      </c>
      <c r="E72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2.75">
      <c r="A73" s="4" t="s">
        <v>68</v>
      </c>
      <c r="C73" s="3" t="s">
        <v>198</v>
      </c>
      <c r="E73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2.75">
      <c r="A74" s="4" t="s">
        <v>69</v>
      </c>
      <c r="C74" s="3" t="s">
        <v>199</v>
      </c>
      <c r="E74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2.75">
      <c r="A75" s="4" t="s">
        <v>70</v>
      </c>
      <c r="C75" s="3" t="s">
        <v>200</v>
      </c>
      <c r="E75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2.75">
      <c r="A76" s="4" t="s">
        <v>71</v>
      </c>
      <c r="C76" s="3" t="s">
        <v>201</v>
      </c>
      <c r="E7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2.75">
      <c r="A77" s="4" t="s">
        <v>72</v>
      </c>
      <c r="C77" s="3" t="s">
        <v>202</v>
      </c>
      <c r="E77" s="23">
        <v>46710.74</v>
      </c>
      <c r="G77" s="19">
        <v>0.65</v>
      </c>
      <c r="I77" s="20">
        <f t="shared" si="5"/>
        <v>30361.981</v>
      </c>
      <c r="K77" s="5">
        <f t="shared" si="6"/>
        <v>16348.758999999998</v>
      </c>
      <c r="M77" s="14">
        <v>0.2355</v>
      </c>
      <c r="O77" s="5">
        <f t="shared" si="9"/>
        <v>3850.1327444999993</v>
      </c>
      <c r="Q77" s="16">
        <f t="shared" si="7"/>
        <v>12498.6262555</v>
      </c>
      <c r="S77" s="16">
        <f t="shared" si="8"/>
        <v>46710.74</v>
      </c>
    </row>
    <row r="78" spans="1:19" ht="12.75">
      <c r="A78" s="4" t="s">
        <v>73</v>
      </c>
      <c r="C78" s="3" t="s">
        <v>203</v>
      </c>
      <c r="E78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2.75">
      <c r="A79" s="4" t="s">
        <v>74</v>
      </c>
      <c r="C79" s="3" t="s">
        <v>204</v>
      </c>
      <c r="E79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2.75">
      <c r="A80" s="4" t="s">
        <v>75</v>
      </c>
      <c r="C80" s="3" t="s">
        <v>205</v>
      </c>
      <c r="E80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2.75">
      <c r="A81" s="4" t="s">
        <v>76</v>
      </c>
      <c r="C81" s="3" t="s">
        <v>206</v>
      </c>
      <c r="E81" s="23">
        <v>34365.32</v>
      </c>
      <c r="G81" s="19">
        <v>0.65</v>
      </c>
      <c r="I81" s="20">
        <f t="shared" si="5"/>
        <v>22337.458000000002</v>
      </c>
      <c r="K81" s="5">
        <f t="shared" si="6"/>
        <v>12027.861999999997</v>
      </c>
      <c r="M81" s="14">
        <v>0.3414</v>
      </c>
      <c r="O81" s="5">
        <f t="shared" si="9"/>
        <v>4106.312086799999</v>
      </c>
      <c r="Q81" s="16">
        <f t="shared" si="7"/>
        <v>7921.549913199999</v>
      </c>
      <c r="S81" s="16">
        <f t="shared" si="8"/>
        <v>34365.32</v>
      </c>
    </row>
    <row r="82" spans="1:19" ht="12.75">
      <c r="A82" s="4" t="s">
        <v>77</v>
      </c>
      <c r="C82" s="3" t="s">
        <v>207</v>
      </c>
      <c r="E82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2.75">
      <c r="A83" s="4" t="s">
        <v>78</v>
      </c>
      <c r="C83" s="3" t="s">
        <v>208</v>
      </c>
      <c r="E83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2.75">
      <c r="A84" s="4" t="s">
        <v>79</v>
      </c>
      <c r="C84" s="3" t="s">
        <v>209</v>
      </c>
      <c r="E84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2.75">
      <c r="A85" s="4" t="s">
        <v>80</v>
      </c>
      <c r="C85" s="3" t="s">
        <v>210</v>
      </c>
      <c r="E85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2.75">
      <c r="A86" s="4" t="s">
        <v>81</v>
      </c>
      <c r="C86" s="3" t="s">
        <v>211</v>
      </c>
      <c r="E86"/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2.75">
      <c r="A87" s="4" t="s">
        <v>82</v>
      </c>
      <c r="C87" s="3" t="s">
        <v>212</v>
      </c>
      <c r="E87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2.75">
      <c r="A88" s="4" t="s">
        <v>83</v>
      </c>
      <c r="C88" s="3" t="s">
        <v>213</v>
      </c>
      <c r="E88" s="23">
        <v>25096.62</v>
      </c>
      <c r="G88" s="19">
        <v>0.65</v>
      </c>
      <c r="I88" s="20">
        <f t="shared" si="5"/>
        <v>16312.803</v>
      </c>
      <c r="K88" s="5">
        <f t="shared" si="6"/>
        <v>8783.817</v>
      </c>
      <c r="M88" s="14">
        <v>0.1894</v>
      </c>
      <c r="O88" s="5">
        <f t="shared" si="9"/>
        <v>1663.6549398</v>
      </c>
      <c r="Q88" s="16">
        <f t="shared" si="7"/>
        <v>7120.162060199999</v>
      </c>
      <c r="S88" s="16">
        <f t="shared" si="8"/>
        <v>25096.62</v>
      </c>
    </row>
    <row r="89" spans="1:19" ht="12.75">
      <c r="A89" s="4" t="s">
        <v>84</v>
      </c>
      <c r="C89" s="3" t="s">
        <v>214</v>
      </c>
      <c r="E89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2.75">
      <c r="A90" s="4" t="s">
        <v>85</v>
      </c>
      <c r="C90" s="3" t="s">
        <v>215</v>
      </c>
      <c r="E90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2.75">
      <c r="A91" s="4" t="s">
        <v>86</v>
      </c>
      <c r="C91" s="3" t="s">
        <v>216</v>
      </c>
      <c r="E91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2.75">
      <c r="A92" s="4" t="s">
        <v>87</v>
      </c>
      <c r="C92" s="3" t="s">
        <v>217</v>
      </c>
      <c r="E92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2.75">
      <c r="A93" s="4" t="s">
        <v>88</v>
      </c>
      <c r="C93" s="3" t="s">
        <v>218</v>
      </c>
      <c r="E93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2.75">
      <c r="A94" s="4" t="s">
        <v>89</v>
      </c>
      <c r="C94" s="3" t="s">
        <v>219</v>
      </c>
      <c r="E94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2.75">
      <c r="A95" s="4" t="s">
        <v>90</v>
      </c>
      <c r="C95" s="3" t="s">
        <v>220</v>
      </c>
      <c r="E95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2.75">
      <c r="A96" s="4" t="s">
        <v>91</v>
      </c>
      <c r="C96" s="3" t="s">
        <v>221</v>
      </c>
      <c r="E9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2.75">
      <c r="A97" s="4" t="s">
        <v>92</v>
      </c>
      <c r="C97" s="3" t="s">
        <v>222</v>
      </c>
      <c r="E97" s="23">
        <v>25256.44</v>
      </c>
      <c r="G97" s="19">
        <v>0.65</v>
      </c>
      <c r="I97" s="20">
        <f t="shared" si="5"/>
        <v>16416.686</v>
      </c>
      <c r="K97" s="5">
        <f t="shared" si="6"/>
        <v>8839.753999999997</v>
      </c>
      <c r="M97" s="14">
        <v>0.2455</v>
      </c>
      <c r="O97" s="5">
        <f t="shared" si="9"/>
        <v>2170.159606999999</v>
      </c>
      <c r="Q97" s="16">
        <f t="shared" si="7"/>
        <v>6669.594392999998</v>
      </c>
      <c r="S97" s="16">
        <f t="shared" si="8"/>
        <v>25256.439999999995</v>
      </c>
    </row>
    <row r="98" spans="1:19" ht="12.75">
      <c r="A98" s="4" t="s">
        <v>93</v>
      </c>
      <c r="C98" s="3" t="s">
        <v>223</v>
      </c>
      <c r="E98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2.75">
      <c r="A99" s="4" t="s">
        <v>94</v>
      </c>
      <c r="C99" s="3" t="s">
        <v>224</v>
      </c>
      <c r="E99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2.75">
      <c r="A100" s="4" t="s">
        <v>95</v>
      </c>
      <c r="C100" s="3" t="s">
        <v>225</v>
      </c>
      <c r="E100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2.75">
      <c r="A101" s="4" t="s">
        <v>96</v>
      </c>
      <c r="C101" s="3" t="s">
        <v>226</v>
      </c>
      <c r="E101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2.75">
      <c r="A102" s="4" t="s">
        <v>97</v>
      </c>
      <c r="C102" s="3" t="s">
        <v>227</v>
      </c>
      <c r="E102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2.75">
      <c r="A103" s="4" t="s">
        <v>98</v>
      </c>
      <c r="C103" s="3" t="s">
        <v>228</v>
      </c>
      <c r="E103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2.75">
      <c r="A104" s="4" t="s">
        <v>99</v>
      </c>
      <c r="C104" s="3" t="s">
        <v>229</v>
      </c>
      <c r="E104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2.75">
      <c r="A105" s="4" t="s">
        <v>100</v>
      </c>
      <c r="C105" s="3" t="s">
        <v>230</v>
      </c>
      <c r="E105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2.75">
      <c r="A106" s="4" t="s">
        <v>101</v>
      </c>
      <c r="C106" s="3" t="s">
        <v>231</v>
      </c>
      <c r="E10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2.75">
      <c r="A107" s="4" t="s">
        <v>102</v>
      </c>
      <c r="C107" s="3" t="s">
        <v>232</v>
      </c>
      <c r="E107" s="23">
        <v>25256.44</v>
      </c>
      <c r="G107" s="19">
        <v>0.65</v>
      </c>
      <c r="I107" s="20">
        <f t="shared" si="5"/>
        <v>16416.686</v>
      </c>
      <c r="K107" s="5">
        <f t="shared" si="6"/>
        <v>8839.753999999997</v>
      </c>
      <c r="M107" s="14">
        <v>0.2329</v>
      </c>
      <c r="O107" s="5">
        <f t="shared" si="9"/>
        <v>2058.778706599999</v>
      </c>
      <c r="Q107" s="16">
        <f t="shared" si="7"/>
        <v>6780.975293399998</v>
      </c>
      <c r="S107" s="16">
        <f t="shared" si="8"/>
        <v>25256.44</v>
      </c>
    </row>
    <row r="108" spans="1:19" ht="12.75">
      <c r="A108" s="4" t="s">
        <v>103</v>
      </c>
      <c r="C108" s="3" t="s">
        <v>233</v>
      </c>
      <c r="E108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2.75">
      <c r="A109" s="4" t="s">
        <v>104</v>
      </c>
      <c r="C109" s="3" t="s">
        <v>234</v>
      </c>
      <c r="E109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2.75">
      <c r="A110" s="4" t="s">
        <v>105</v>
      </c>
      <c r="C110" s="3" t="s">
        <v>235</v>
      </c>
      <c r="E110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2.75">
      <c r="A111" s="4" t="s">
        <v>106</v>
      </c>
      <c r="C111" s="3" t="s">
        <v>236</v>
      </c>
      <c r="E111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2.75">
      <c r="A112" s="4" t="s">
        <v>107</v>
      </c>
      <c r="C112" s="3" t="s">
        <v>237</v>
      </c>
      <c r="E112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2.75">
      <c r="A113" s="4" t="s">
        <v>108</v>
      </c>
      <c r="C113" s="3" t="s">
        <v>238</v>
      </c>
      <c r="E113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2.75">
      <c r="A114" s="4" t="s">
        <v>110</v>
      </c>
      <c r="C114" s="3" t="s">
        <v>239</v>
      </c>
      <c r="E114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2.75">
      <c r="A115" s="4" t="s">
        <v>111</v>
      </c>
      <c r="C115" s="3" t="s">
        <v>240</v>
      </c>
      <c r="E115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2.75">
      <c r="A116" s="4" t="s">
        <v>109</v>
      </c>
      <c r="C116" s="3" t="s">
        <v>279</v>
      </c>
      <c r="E11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2.75">
      <c r="A117" s="4" t="s">
        <v>112</v>
      </c>
      <c r="C117" s="3" t="s">
        <v>241</v>
      </c>
      <c r="E117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2.75">
      <c r="A118" s="4" t="s">
        <v>113</v>
      </c>
      <c r="C118" s="3" t="s">
        <v>242</v>
      </c>
      <c r="E118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2.75">
      <c r="A119" s="4" t="s">
        <v>114</v>
      </c>
      <c r="C119" s="3" t="s">
        <v>243</v>
      </c>
      <c r="E119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2.75">
      <c r="A120" s="4" t="s">
        <v>115</v>
      </c>
      <c r="C120" s="3" t="s">
        <v>244</v>
      </c>
      <c r="E120" s="23">
        <v>22393.1</v>
      </c>
      <c r="G120" s="19">
        <v>0.65</v>
      </c>
      <c r="I120" s="20">
        <f t="shared" si="5"/>
        <v>14555.515</v>
      </c>
      <c r="K120" s="5">
        <f t="shared" si="6"/>
        <v>7837.584999999999</v>
      </c>
      <c r="M120" s="14">
        <v>0.2736</v>
      </c>
      <c r="O120" s="5">
        <f t="shared" si="9"/>
        <v>2144.3632559999996</v>
      </c>
      <c r="Q120" s="16">
        <f t="shared" si="7"/>
        <v>5693.2217439999995</v>
      </c>
      <c r="S120" s="16">
        <f t="shared" si="8"/>
        <v>22393.1</v>
      </c>
    </row>
    <row r="121" spans="1:19" ht="12.75">
      <c r="A121" s="4" t="s">
        <v>116</v>
      </c>
      <c r="C121" s="3" t="s">
        <v>245</v>
      </c>
      <c r="E121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2.75">
      <c r="A122" s="4" t="s">
        <v>117</v>
      </c>
      <c r="C122" s="3" t="s">
        <v>246</v>
      </c>
      <c r="E122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2.75">
      <c r="A123" s="4" t="s">
        <v>118</v>
      </c>
      <c r="C123" s="3" t="s">
        <v>247</v>
      </c>
      <c r="E123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2.75">
      <c r="A124" s="4" t="s">
        <v>119</v>
      </c>
      <c r="C124" s="3" t="s">
        <v>248</v>
      </c>
      <c r="E124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2.75">
      <c r="A125" s="4" t="s">
        <v>120</v>
      </c>
      <c r="C125" s="3" t="s">
        <v>249</v>
      </c>
      <c r="E125" s="23">
        <v>12555</v>
      </c>
      <c r="G125" s="19">
        <v>0.65</v>
      </c>
      <c r="I125" s="20">
        <f t="shared" si="5"/>
        <v>8160.75</v>
      </c>
      <c r="K125" s="5">
        <f t="shared" si="6"/>
        <v>4394.25</v>
      </c>
      <c r="M125" s="14">
        <v>0.2455</v>
      </c>
      <c r="O125" s="5">
        <f t="shared" si="9"/>
        <v>1078.788375</v>
      </c>
      <c r="Q125" s="16">
        <f t="shared" si="7"/>
        <v>3315.461625</v>
      </c>
      <c r="S125" s="16">
        <f t="shared" si="8"/>
        <v>12555</v>
      </c>
    </row>
    <row r="126" spans="1:19" ht="12.75">
      <c r="A126" s="4" t="s">
        <v>121</v>
      </c>
      <c r="C126" s="3" t="s">
        <v>250</v>
      </c>
      <c r="E12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2.75">
      <c r="A127" s="4" t="s">
        <v>122</v>
      </c>
      <c r="C127" s="3" t="s">
        <v>251</v>
      </c>
      <c r="E127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2.75">
      <c r="A128" s="4" t="s">
        <v>123</v>
      </c>
      <c r="C128" s="3" t="s">
        <v>252</v>
      </c>
      <c r="E128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2.75">
      <c r="A129" s="4" t="s">
        <v>124</v>
      </c>
      <c r="C129" s="3" t="s">
        <v>253</v>
      </c>
      <c r="E129" s="23">
        <v>326.5</v>
      </c>
      <c r="G129" s="19">
        <v>0.65</v>
      </c>
      <c r="I129" s="20">
        <f t="shared" si="5"/>
        <v>212.225</v>
      </c>
      <c r="K129" s="5">
        <f t="shared" si="6"/>
        <v>114.275</v>
      </c>
      <c r="M129" s="14">
        <v>0.2605</v>
      </c>
      <c r="O129" s="5">
        <f t="shared" si="9"/>
        <v>29.768637500000004</v>
      </c>
      <c r="Q129" s="16">
        <f t="shared" si="7"/>
        <v>84.5063625</v>
      </c>
      <c r="S129" s="16">
        <f t="shared" si="8"/>
        <v>326.5</v>
      </c>
    </row>
    <row r="130" spans="1:19" ht="12.75">
      <c r="A130" s="4" t="s">
        <v>125</v>
      </c>
      <c r="C130" s="3" t="s">
        <v>254</v>
      </c>
      <c r="E130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2.75">
      <c r="A131" s="4" t="s">
        <v>126</v>
      </c>
      <c r="C131" s="3" t="s">
        <v>255</v>
      </c>
      <c r="E131" s="23">
        <v>653</v>
      </c>
      <c r="G131" s="19">
        <v>0.65</v>
      </c>
      <c r="I131" s="20">
        <f t="shared" si="5"/>
        <v>424.45</v>
      </c>
      <c r="K131" s="5">
        <f t="shared" si="6"/>
        <v>228.55</v>
      </c>
      <c r="M131" s="14">
        <v>0.3691</v>
      </c>
      <c r="O131" s="5">
        <f t="shared" si="9"/>
        <v>84.357805</v>
      </c>
      <c r="Q131" s="16">
        <f t="shared" si="7"/>
        <v>144.19219500000003</v>
      </c>
      <c r="S131" s="16">
        <f t="shared" si="8"/>
        <v>653</v>
      </c>
    </row>
    <row r="132" spans="1:19" ht="12.75">
      <c r="A132" s="4" t="s">
        <v>127</v>
      </c>
      <c r="C132" s="3" t="s">
        <v>256</v>
      </c>
      <c r="E132" s="23">
        <v>22393.1</v>
      </c>
      <c r="G132" s="19">
        <v>0.65</v>
      </c>
      <c r="I132" s="20">
        <f t="shared" si="5"/>
        <v>14555.515</v>
      </c>
      <c r="K132" s="5">
        <f t="shared" si="6"/>
        <v>7837.584999999999</v>
      </c>
      <c r="M132" s="14">
        <v>0.3072</v>
      </c>
      <c r="O132" s="5">
        <f t="shared" si="9"/>
        <v>2407.7061119999994</v>
      </c>
      <c r="Q132" s="16">
        <f t="shared" si="7"/>
        <v>5429.878887999999</v>
      </c>
      <c r="S132" s="16">
        <f t="shared" si="8"/>
        <v>22393.1</v>
      </c>
    </row>
    <row r="133" spans="1:19" ht="12.75">
      <c r="A133" s="4" t="s">
        <v>128</v>
      </c>
      <c r="C133" s="3" t="s">
        <v>257</v>
      </c>
      <c r="E133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2.75">
      <c r="A134" s="4" t="s">
        <v>129</v>
      </c>
      <c r="C134" s="3" t="s">
        <v>258</v>
      </c>
      <c r="E134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2.75">
      <c r="A135" s="4" t="s">
        <v>130</v>
      </c>
      <c r="C135" s="3" t="s">
        <v>259</v>
      </c>
      <c r="E135" s="23">
        <v>25254.68</v>
      </c>
      <c r="G135" s="19">
        <v>0.65</v>
      </c>
      <c r="I135" s="20">
        <f t="shared" si="5"/>
        <v>16415.542</v>
      </c>
      <c r="K135" s="5">
        <f t="shared" si="6"/>
        <v>8839.137999999999</v>
      </c>
      <c r="M135" s="14">
        <v>0.2432</v>
      </c>
      <c r="O135" s="5">
        <f t="shared" si="9"/>
        <v>2149.6783616</v>
      </c>
      <c r="Q135" s="16">
        <f t="shared" si="7"/>
        <v>6689.4596384</v>
      </c>
      <c r="S135" s="16">
        <f t="shared" si="8"/>
        <v>25254.68</v>
      </c>
    </row>
    <row r="136" spans="1:19" ht="12.75">
      <c r="A136" s="4" t="s">
        <v>131</v>
      </c>
      <c r="C136" s="3" t="s">
        <v>260</v>
      </c>
      <c r="E136" s="23">
        <v>57551.56</v>
      </c>
      <c r="G136" s="19">
        <v>0.65</v>
      </c>
      <c r="I136" s="20">
        <f t="shared" si="5"/>
        <v>37408.514</v>
      </c>
      <c r="K136" s="5">
        <f>E136-I136</f>
        <v>20143.045999999995</v>
      </c>
      <c r="M136" s="14">
        <v>0.3569</v>
      </c>
      <c r="O136" s="5">
        <f>K136*M136</f>
        <v>7189.053117399998</v>
      </c>
      <c r="Q136" s="16">
        <f>K136-O136</f>
        <v>12953.992882599996</v>
      </c>
      <c r="S136" s="16">
        <f>I136+O136+Q136</f>
        <v>57551.56</v>
      </c>
    </row>
    <row r="137" spans="1:19" ht="12.75">
      <c r="A137" s="4" t="s">
        <v>132</v>
      </c>
      <c r="C137" s="3" t="s">
        <v>261</v>
      </c>
      <c r="E137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2.75">
      <c r="A138" s="4" t="s">
        <v>133</v>
      </c>
      <c r="C138" s="3" t="s">
        <v>262</v>
      </c>
      <c r="E138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2.75">
      <c r="A139" s="4" t="s">
        <v>134</v>
      </c>
      <c r="C139" s="3" t="s">
        <v>263</v>
      </c>
      <c r="E139" s="23">
        <v>18420.34</v>
      </c>
      <c r="G139" s="19">
        <v>0.65</v>
      </c>
      <c r="I139" s="20">
        <f>E139*G139</f>
        <v>11973.221000000001</v>
      </c>
      <c r="K139" s="5">
        <f>E139-I139</f>
        <v>6447.118999999999</v>
      </c>
      <c r="M139" s="14">
        <v>0.4587</v>
      </c>
      <c r="O139" s="5">
        <f>K139*M139</f>
        <v>2957.2934852999992</v>
      </c>
      <c r="Q139" s="16">
        <f>K139-O139</f>
        <v>3489.8255146999995</v>
      </c>
      <c r="S139" s="16">
        <f>I139+O139+Q139</f>
        <v>18420.34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391223.05</v>
      </c>
      <c r="G143" s="6"/>
      <c r="I143" s="18">
        <f>SUM(I9:I142)</f>
        <v>254294.98250000004</v>
      </c>
      <c r="K143" s="5">
        <f>SUM(K9:K142)</f>
        <v>136928.0675</v>
      </c>
      <c r="O143" s="5">
        <f>SUM(O9:O142)</f>
        <v>38993.951960249986</v>
      </c>
      <c r="Q143" s="16">
        <f>K143-O143</f>
        <v>97934.11553975003</v>
      </c>
      <c r="S143" s="16">
        <f>SUM(S9:S142)</f>
        <v>391223.05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4">
      <pane xSplit="3" ySplit="5" topLeftCell="D94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30" sqref="E130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288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v>327</v>
      </c>
      <c r="G10" s="19">
        <v>0.65</v>
      </c>
      <c r="I10" s="20">
        <f aca="true" t="shared" si="0" ref="I10:I73">E10*G10</f>
        <v>212.55</v>
      </c>
      <c r="K10" s="5">
        <f aca="true" t="shared" si="1" ref="K10:K73">E10-I10</f>
        <v>114.44999999999999</v>
      </c>
      <c r="M10" s="14">
        <v>0.4474</v>
      </c>
      <c r="O10" s="5">
        <f>K10*M10</f>
        <v>51.20493</v>
      </c>
      <c r="Q10" s="16">
        <f aca="true" t="shared" si="2" ref="Q10:Q73">K10-O10</f>
        <v>63.24506999999999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3998</v>
      </c>
      <c r="G24" s="19">
        <v>0.65</v>
      </c>
      <c r="I24" s="20">
        <f t="shared" si="0"/>
        <v>2598.7000000000003</v>
      </c>
      <c r="K24" s="5">
        <f t="shared" si="1"/>
        <v>1399.2999999999997</v>
      </c>
      <c r="M24" s="14">
        <v>0.3107</v>
      </c>
      <c r="O24" s="5">
        <f t="shared" si="4"/>
        <v>434.7625099999999</v>
      </c>
      <c r="Q24" s="16">
        <f t="shared" si="2"/>
        <v>964.5374899999998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7788</v>
      </c>
      <c r="G37" s="19">
        <v>0.65</v>
      </c>
      <c r="I37" s="20">
        <f t="shared" si="0"/>
        <v>5062.2</v>
      </c>
      <c r="K37" s="5">
        <f t="shared" si="1"/>
        <v>2725.8</v>
      </c>
      <c r="M37" s="14">
        <v>0.4611</v>
      </c>
      <c r="O37" s="5">
        <f t="shared" si="4"/>
        <v>1256.8663800000002</v>
      </c>
      <c r="Q37" s="16">
        <f t="shared" si="2"/>
        <v>1468.93362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21423</v>
      </c>
      <c r="G69" s="19">
        <v>0.65</v>
      </c>
      <c r="I69" s="20">
        <f t="shared" si="0"/>
        <v>13924.95</v>
      </c>
      <c r="K69" s="5">
        <f t="shared" si="1"/>
        <v>7498.049999999999</v>
      </c>
      <c r="M69" s="14">
        <v>0.3132</v>
      </c>
      <c r="O69" s="5">
        <f t="shared" si="4"/>
        <v>2348.3892599999995</v>
      </c>
      <c r="Q69" s="16">
        <f t="shared" si="2"/>
        <v>5149.660739999999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6968</v>
      </c>
      <c r="G74" s="19">
        <v>0.65</v>
      </c>
      <c r="I74" s="20">
        <f aca="true" t="shared" si="5" ref="I74:I137">E74*G74</f>
        <v>4529.2</v>
      </c>
      <c r="K74" s="5">
        <f aca="true" t="shared" si="6" ref="K74:K135">E74-I74</f>
        <v>2438.8</v>
      </c>
      <c r="M74" s="14">
        <v>0.4083</v>
      </c>
      <c r="O74" s="5">
        <f t="shared" si="4"/>
        <v>995.7620400000001</v>
      </c>
      <c r="Q74" s="16">
        <f aca="true" t="shared" si="7" ref="Q74:Q135">K74-O74</f>
        <v>1443.03796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5739</v>
      </c>
      <c r="G81" s="19">
        <v>0.65</v>
      </c>
      <c r="I81" s="20">
        <f t="shared" si="5"/>
        <v>3730.35</v>
      </c>
      <c r="K81" s="5">
        <f t="shared" si="6"/>
        <v>2008.65</v>
      </c>
      <c r="M81" s="14">
        <v>0.3414</v>
      </c>
      <c r="O81" s="5">
        <f t="shared" si="9"/>
        <v>685.75311</v>
      </c>
      <c r="Q81" s="16">
        <f t="shared" si="7"/>
        <v>1322.89689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20440</v>
      </c>
      <c r="G86" s="19">
        <v>0.65</v>
      </c>
      <c r="I86" s="20">
        <f t="shared" si="5"/>
        <v>13286</v>
      </c>
      <c r="K86" s="5">
        <f t="shared" si="6"/>
        <v>7154</v>
      </c>
      <c r="M86" s="14">
        <v>0.2336</v>
      </c>
      <c r="O86" s="5">
        <f t="shared" si="9"/>
        <v>1671.1744</v>
      </c>
      <c r="Q86" s="16">
        <f t="shared" si="7"/>
        <v>5482.8256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128</v>
      </c>
      <c r="G87" s="19">
        <v>0.65</v>
      </c>
      <c r="I87" s="20">
        <f t="shared" si="5"/>
        <v>83.2</v>
      </c>
      <c r="K87" s="5">
        <f t="shared" si="6"/>
        <v>44.8</v>
      </c>
      <c r="M87" s="14">
        <v>0.3445</v>
      </c>
      <c r="O87" s="5">
        <f t="shared" si="9"/>
        <v>15.433599999999998</v>
      </c>
      <c r="Q87" s="16">
        <f t="shared" si="7"/>
        <v>29.3664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2567</v>
      </c>
      <c r="G97" s="19">
        <v>0.65</v>
      </c>
      <c r="I97" s="20">
        <f t="shared" si="5"/>
        <v>1668.55</v>
      </c>
      <c r="K97" s="5">
        <f t="shared" si="6"/>
        <v>898.45</v>
      </c>
      <c r="M97" s="14">
        <v>0.2455</v>
      </c>
      <c r="O97" s="5">
        <f t="shared" si="9"/>
        <v>220.569475</v>
      </c>
      <c r="Q97" s="16">
        <f t="shared" si="7"/>
        <v>677.880525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12707</v>
      </c>
      <c r="G98" s="19">
        <v>0.65</v>
      </c>
      <c r="I98" s="20">
        <f t="shared" si="5"/>
        <v>8259.550000000001</v>
      </c>
      <c r="K98" s="5">
        <f t="shared" si="6"/>
        <v>4447.449999999999</v>
      </c>
      <c r="M98" s="14">
        <v>0.3853</v>
      </c>
      <c r="O98" s="5">
        <f t="shared" si="9"/>
        <v>1713.6024849999994</v>
      </c>
      <c r="Q98" s="16">
        <f t="shared" si="7"/>
        <v>2733.8475149999995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25414</v>
      </c>
      <c r="G103" s="19">
        <v>0.65</v>
      </c>
      <c r="I103" s="20">
        <f t="shared" si="5"/>
        <v>16519.100000000002</v>
      </c>
      <c r="K103" s="5">
        <f t="shared" si="6"/>
        <v>8894.899999999998</v>
      </c>
      <c r="M103" s="14">
        <v>0.3888</v>
      </c>
      <c r="O103" s="5">
        <f t="shared" si="9"/>
        <v>3458.337119999999</v>
      </c>
      <c r="Q103" s="16">
        <f t="shared" si="7"/>
        <v>5436.5628799999995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24184</v>
      </c>
      <c r="G125" s="19">
        <v>0.65</v>
      </c>
      <c r="I125" s="20">
        <f t="shared" si="5"/>
        <v>15719.6</v>
      </c>
      <c r="K125" s="5">
        <f t="shared" si="6"/>
        <v>8464.4</v>
      </c>
      <c r="M125" s="14">
        <v>0.2455</v>
      </c>
      <c r="O125" s="5">
        <f t="shared" si="9"/>
        <v>2078.0101999999997</v>
      </c>
      <c r="Q125" s="16">
        <f t="shared" si="7"/>
        <v>6386.3898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15877</v>
      </c>
      <c r="G132" s="19">
        <v>0.65</v>
      </c>
      <c r="I132" s="20">
        <f t="shared" si="5"/>
        <v>10320.050000000001</v>
      </c>
      <c r="K132" s="5">
        <f t="shared" si="6"/>
        <v>5556.949999999999</v>
      </c>
      <c r="M132" s="14">
        <v>0.3072</v>
      </c>
      <c r="O132" s="5">
        <f t="shared" si="9"/>
        <v>1707.0950399999995</v>
      </c>
      <c r="Q132" s="16">
        <f t="shared" si="7"/>
        <v>3849.8549599999997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11477</v>
      </c>
      <c r="G136" s="19">
        <v>0.65</v>
      </c>
      <c r="I136" s="20">
        <f t="shared" si="5"/>
        <v>7460.05</v>
      </c>
      <c r="K136" s="5">
        <f>E136-I136</f>
        <v>4016.95</v>
      </c>
      <c r="M136" s="14">
        <v>0.3569</v>
      </c>
      <c r="O136" s="5">
        <f>K136*M136</f>
        <v>1433.649455</v>
      </c>
      <c r="Q136" s="16">
        <f>K136-O136</f>
        <v>2583.300545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159037</v>
      </c>
      <c r="G143" s="6"/>
      <c r="I143" s="18">
        <f>SUM(I9:I142)</f>
        <v>103374.05000000002</v>
      </c>
      <c r="K143" s="5">
        <f>SUM(K9:K142)</f>
        <v>55662.94999999999</v>
      </c>
      <c r="O143" s="5">
        <f>SUM(O9:O142)</f>
        <v>18070.610004999995</v>
      </c>
      <c r="Q143" s="16">
        <f>K143-O143</f>
        <v>37592.339994999995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4">
      <pane xSplit="3" ySplit="5" topLeftCell="D94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19" sqref="E11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289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v>326.5</v>
      </c>
      <c r="G10" s="19">
        <v>0.65</v>
      </c>
      <c r="I10" s="20">
        <f aca="true" t="shared" si="0" ref="I10:I73">E10*G10</f>
        <v>212.225</v>
      </c>
      <c r="K10" s="5">
        <f aca="true" t="shared" si="1" ref="K10:K73">E10-I10</f>
        <v>114.275</v>
      </c>
      <c r="M10" s="14">
        <v>0.4474</v>
      </c>
      <c r="O10" s="5">
        <f>K10*M10</f>
        <v>51.12663500000001</v>
      </c>
      <c r="Q10" s="16">
        <f aca="true" t="shared" si="2" ref="Q10:Q73">K10-O10</f>
        <v>63.148365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151</v>
      </c>
      <c r="G42" s="19">
        <v>0.65</v>
      </c>
      <c r="I42" s="20">
        <f t="shared" si="0"/>
        <v>98.15</v>
      </c>
      <c r="K42" s="5">
        <f t="shared" si="1"/>
        <v>52.849999999999994</v>
      </c>
      <c r="M42" s="14">
        <v>0.4348</v>
      </c>
      <c r="O42" s="5">
        <f t="shared" si="4"/>
        <v>22.97918</v>
      </c>
      <c r="Q42" s="16">
        <f t="shared" si="2"/>
        <v>29.870819999999995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3397</v>
      </c>
      <c r="G77" s="19">
        <v>0.65</v>
      </c>
      <c r="I77" s="20">
        <f t="shared" si="5"/>
        <v>2208.05</v>
      </c>
      <c r="K77" s="5">
        <f t="shared" si="6"/>
        <v>1188.9499999999998</v>
      </c>
      <c r="M77" s="14">
        <v>0.2355</v>
      </c>
      <c r="O77" s="5">
        <f t="shared" si="9"/>
        <v>279.99772499999995</v>
      </c>
      <c r="Q77" s="16">
        <f t="shared" si="7"/>
        <v>908.9522749999999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28364</v>
      </c>
      <c r="G86" s="19">
        <v>0.65</v>
      </c>
      <c r="I86" s="20">
        <f t="shared" si="5"/>
        <v>18436.600000000002</v>
      </c>
      <c r="K86" s="5">
        <f t="shared" si="6"/>
        <v>9927.399999999998</v>
      </c>
      <c r="M86" s="14">
        <v>0.2336</v>
      </c>
      <c r="O86" s="5">
        <f t="shared" si="9"/>
        <v>2319.0406399999997</v>
      </c>
      <c r="Q86" s="16">
        <f t="shared" si="7"/>
        <v>7608.359359999999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414</v>
      </c>
      <c r="G88" s="19">
        <v>0.65</v>
      </c>
      <c r="I88" s="20">
        <f t="shared" si="5"/>
        <v>269.1</v>
      </c>
      <c r="K88" s="5">
        <f t="shared" si="6"/>
        <v>144.89999999999998</v>
      </c>
      <c r="M88" s="14">
        <v>0.1894</v>
      </c>
      <c r="O88" s="5">
        <f t="shared" si="9"/>
        <v>27.444059999999997</v>
      </c>
      <c r="Q88" s="16">
        <f t="shared" si="7"/>
        <v>117.45593999999998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36481</v>
      </c>
      <c r="G94" s="19">
        <v>0.65</v>
      </c>
      <c r="I94" s="20">
        <f t="shared" si="5"/>
        <v>23712.65</v>
      </c>
      <c r="K94" s="5">
        <f t="shared" si="6"/>
        <v>12768.349999999999</v>
      </c>
      <c r="M94" s="14">
        <v>0.4439</v>
      </c>
      <c r="O94" s="5">
        <f t="shared" si="9"/>
        <v>5667.870564999999</v>
      </c>
      <c r="Q94" s="16">
        <f t="shared" si="7"/>
        <v>7100.479434999999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4529</v>
      </c>
      <c r="G97" s="19">
        <v>0.65</v>
      </c>
      <c r="I97" s="20">
        <f t="shared" si="5"/>
        <v>2943.85</v>
      </c>
      <c r="K97" s="5">
        <f t="shared" si="6"/>
        <v>1585.15</v>
      </c>
      <c r="M97" s="14">
        <v>0.2455</v>
      </c>
      <c r="O97" s="5">
        <f t="shared" si="9"/>
        <v>389.15432500000003</v>
      </c>
      <c r="Q97" s="16">
        <f t="shared" si="7"/>
        <v>1195.9956750000001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12297</v>
      </c>
      <c r="G98" s="19">
        <v>0.65</v>
      </c>
      <c r="I98" s="20">
        <f t="shared" si="5"/>
        <v>7993.05</v>
      </c>
      <c r="K98" s="5">
        <f t="shared" si="6"/>
        <v>4303.95</v>
      </c>
      <c r="M98" s="14">
        <v>0.3853</v>
      </c>
      <c r="O98" s="5">
        <f t="shared" si="9"/>
        <v>1658.3119349999997</v>
      </c>
      <c r="Q98" s="16">
        <f t="shared" si="7"/>
        <v>2645.638065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5329</v>
      </c>
      <c r="G118" s="19">
        <v>0.65</v>
      </c>
      <c r="I118" s="20">
        <f t="shared" si="5"/>
        <v>3463.85</v>
      </c>
      <c r="K118" s="5">
        <f t="shared" si="6"/>
        <v>1865.15</v>
      </c>
      <c r="M118" s="14">
        <v>0.2667</v>
      </c>
      <c r="O118" s="5">
        <f t="shared" si="9"/>
        <v>497.43550500000003</v>
      </c>
      <c r="Q118" s="16">
        <f t="shared" si="7"/>
        <v>1367.7144950000002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7378</v>
      </c>
      <c r="G120" s="19">
        <v>0.65</v>
      </c>
      <c r="I120" s="20">
        <f t="shared" si="5"/>
        <v>4795.7</v>
      </c>
      <c r="K120" s="5">
        <f t="shared" si="6"/>
        <v>2582.3</v>
      </c>
      <c r="M120" s="14">
        <v>0.2736</v>
      </c>
      <c r="O120" s="5">
        <f t="shared" si="9"/>
        <v>706.51728</v>
      </c>
      <c r="Q120" s="16">
        <f t="shared" si="7"/>
        <v>1875.7827200000002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9838</v>
      </c>
      <c r="G125" s="19">
        <v>0.65</v>
      </c>
      <c r="I125" s="20">
        <f t="shared" si="5"/>
        <v>6394.7</v>
      </c>
      <c r="K125" s="5">
        <f t="shared" si="6"/>
        <v>3443.3</v>
      </c>
      <c r="M125" s="14">
        <v>0.2455</v>
      </c>
      <c r="O125" s="5">
        <f t="shared" si="9"/>
        <v>845.33015</v>
      </c>
      <c r="Q125" s="16">
        <f t="shared" si="7"/>
        <v>2597.9698500000004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12297</v>
      </c>
      <c r="G132" s="19">
        <v>0.65</v>
      </c>
      <c r="I132" s="20">
        <f t="shared" si="5"/>
        <v>7993.05</v>
      </c>
      <c r="K132" s="5">
        <f t="shared" si="6"/>
        <v>4303.95</v>
      </c>
      <c r="M132" s="14">
        <v>0.3072</v>
      </c>
      <c r="O132" s="5">
        <f t="shared" si="9"/>
        <v>1322.1734399999998</v>
      </c>
      <c r="Q132" s="16">
        <f t="shared" si="7"/>
        <v>2981.7765600000002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120801.5</v>
      </c>
      <c r="G143" s="6"/>
      <c r="I143" s="18">
        <f>SUM(I9:I142)</f>
        <v>78520.975</v>
      </c>
      <c r="K143" s="5">
        <f>SUM(K9:K142)</f>
        <v>42280.525</v>
      </c>
      <c r="O143" s="5">
        <f>SUM(O9:O142)</f>
        <v>13787.381439999997</v>
      </c>
      <c r="Q143" s="16">
        <f>K143-O143</f>
        <v>28493.143560000004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5">
      <selection activeCell="V6" sqref="V6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 hidden="1">
      <c r="A1" s="29" t="s">
        <v>308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 hidden="1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326.5</v>
      </c>
      <c r="G10" s="19">
        <v>0.65</v>
      </c>
      <c r="I10" s="20">
        <f aca="true" t="shared" si="0" ref="I10:I73">E10*G10</f>
        <v>212.225</v>
      </c>
      <c r="K10" s="5">
        <f aca="true" t="shared" si="1" ref="K10:K73">E10-I10</f>
        <v>114.275</v>
      </c>
      <c r="M10" s="14">
        <v>0.4474</v>
      </c>
      <c r="O10" s="5">
        <f>K10*M10</f>
        <v>51.12663500000001</v>
      </c>
      <c r="Q10" s="16">
        <f aca="true" t="shared" si="2" ref="Q10:Q73">K10-O10</f>
        <v>63.148365</v>
      </c>
      <c r="S10" s="16">
        <f aca="true" t="shared" si="3" ref="S10:S73">I10+O10+Q10</f>
        <v>326.5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81</v>
      </c>
      <c r="G48" s="19">
        <v>0.65</v>
      </c>
      <c r="I48" s="20">
        <f t="shared" si="0"/>
        <v>52.65</v>
      </c>
      <c r="K48" s="5">
        <f t="shared" si="1"/>
        <v>28.35</v>
      </c>
      <c r="M48" s="14">
        <v>0.2266</v>
      </c>
      <c r="O48" s="5">
        <f t="shared" si="4"/>
        <v>6.42411</v>
      </c>
      <c r="Q48" s="16">
        <f t="shared" si="2"/>
        <v>21.925890000000003</v>
      </c>
      <c r="S48" s="16">
        <f t="shared" si="3"/>
        <v>81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25003.9</v>
      </c>
      <c r="G64" s="19">
        <v>0.65</v>
      </c>
      <c r="I64" s="20">
        <f t="shared" si="0"/>
        <v>16252.535000000002</v>
      </c>
      <c r="K64" s="5">
        <f t="shared" si="1"/>
        <v>8751.365</v>
      </c>
      <c r="M64" s="14">
        <v>0.3355</v>
      </c>
      <c r="O64" s="5">
        <f t="shared" si="4"/>
        <v>2936.0829575000002</v>
      </c>
      <c r="Q64" s="16">
        <f t="shared" si="2"/>
        <v>5815.282042499999</v>
      </c>
      <c r="S64" s="16">
        <f t="shared" si="3"/>
        <v>25003.9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25003.9</v>
      </c>
      <c r="G74" s="19">
        <v>0.65</v>
      </c>
      <c r="I74" s="20">
        <f aca="true" t="shared" si="5" ref="I74:I137">E74*G74</f>
        <v>16252.535000000002</v>
      </c>
      <c r="K74" s="5">
        <f aca="true" t="shared" si="6" ref="K74:K135">E74-I74</f>
        <v>8751.365</v>
      </c>
      <c r="M74" s="14">
        <v>0.4083</v>
      </c>
      <c r="O74" s="5">
        <f t="shared" si="4"/>
        <v>3573.1823295</v>
      </c>
      <c r="Q74" s="16">
        <f aca="true" t="shared" si="7" ref="Q74:Q135">K74-O74</f>
        <v>5178.1826705</v>
      </c>
      <c r="S74" s="16">
        <f aca="true" t="shared" si="8" ref="S74:S135">I74+O74+Q74</f>
        <v>25003.9</v>
      </c>
    </row>
    <row r="75" spans="1:19" ht="11.25">
      <c r="A75" s="4" t="s">
        <v>70</v>
      </c>
      <c r="C75" s="3" t="s">
        <v>200</v>
      </c>
      <c r="E75" s="6">
        <v>3689.1</v>
      </c>
      <c r="G75" s="19">
        <v>0.65</v>
      </c>
      <c r="I75" s="20">
        <f t="shared" si="5"/>
        <v>2397.915</v>
      </c>
      <c r="K75" s="5">
        <f t="shared" si="6"/>
        <v>1291.185</v>
      </c>
      <c r="M75" s="14">
        <v>0.2865</v>
      </c>
      <c r="O75" s="5">
        <f aca="true" t="shared" si="9" ref="O75:O135">K75*M75</f>
        <v>369.92450249999996</v>
      </c>
      <c r="Q75" s="16">
        <f t="shared" si="7"/>
        <v>921.2604974999999</v>
      </c>
      <c r="S75" s="16">
        <f t="shared" si="8"/>
        <v>3689.1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5329</v>
      </c>
      <c r="G77" s="19">
        <v>0.65</v>
      </c>
      <c r="I77" s="20">
        <f t="shared" si="5"/>
        <v>3463.85</v>
      </c>
      <c r="K77" s="5">
        <f t="shared" si="6"/>
        <v>1865.15</v>
      </c>
      <c r="M77" s="14">
        <v>0.2355</v>
      </c>
      <c r="O77" s="5">
        <f t="shared" si="9"/>
        <v>439.242825</v>
      </c>
      <c r="Q77" s="16">
        <f t="shared" si="7"/>
        <v>1425.907175</v>
      </c>
      <c r="S77" s="16">
        <f t="shared" si="8"/>
        <v>5329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25414</v>
      </c>
      <c r="G94" s="19">
        <v>0.65</v>
      </c>
      <c r="I94" s="20">
        <f t="shared" si="5"/>
        <v>16519.100000000002</v>
      </c>
      <c r="K94" s="5">
        <f t="shared" si="6"/>
        <v>8894.899999999998</v>
      </c>
      <c r="M94" s="14">
        <v>0.4439</v>
      </c>
      <c r="O94" s="5">
        <f t="shared" si="9"/>
        <v>3948.4461099999994</v>
      </c>
      <c r="Q94" s="16">
        <f t="shared" si="7"/>
        <v>4946.453889999999</v>
      </c>
      <c r="S94" s="16">
        <f t="shared" si="8"/>
        <v>25414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4680</v>
      </c>
      <c r="G97" s="19">
        <v>0.65</v>
      </c>
      <c r="I97" s="20">
        <f t="shared" si="5"/>
        <v>3042</v>
      </c>
      <c r="K97" s="5">
        <f t="shared" si="6"/>
        <v>1638</v>
      </c>
      <c r="M97" s="14">
        <v>0.2455</v>
      </c>
      <c r="O97" s="5">
        <f t="shared" si="9"/>
        <v>402.129</v>
      </c>
      <c r="Q97" s="16">
        <f t="shared" si="7"/>
        <v>1235.871</v>
      </c>
      <c r="S97" s="16">
        <f t="shared" si="8"/>
        <v>4680</v>
      </c>
    </row>
    <row r="98" spans="1:19" ht="11.25">
      <c r="A98" s="4" t="s">
        <v>93</v>
      </c>
      <c r="C98" s="3" t="s">
        <v>223</v>
      </c>
      <c r="E98" s="6">
        <v>12706.9</v>
      </c>
      <c r="G98" s="19">
        <v>0.65</v>
      </c>
      <c r="I98" s="20">
        <f t="shared" si="5"/>
        <v>8259.485</v>
      </c>
      <c r="K98" s="5">
        <f t="shared" si="6"/>
        <v>4447.414999999999</v>
      </c>
      <c r="M98" s="14">
        <v>0.3853</v>
      </c>
      <c r="O98" s="5">
        <f t="shared" si="9"/>
        <v>1713.5889994999995</v>
      </c>
      <c r="Q98" s="16">
        <f t="shared" si="7"/>
        <v>2733.8260004999993</v>
      </c>
      <c r="S98" s="16">
        <f t="shared" si="8"/>
        <v>12706.9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12706.9</v>
      </c>
      <c r="G118" s="19">
        <v>0.65</v>
      </c>
      <c r="I118" s="20">
        <f t="shared" si="5"/>
        <v>8259.485</v>
      </c>
      <c r="K118" s="5">
        <f t="shared" si="6"/>
        <v>4447.414999999999</v>
      </c>
      <c r="M118" s="14">
        <v>0.2667</v>
      </c>
      <c r="O118" s="5">
        <f t="shared" si="9"/>
        <v>1186.1255804999996</v>
      </c>
      <c r="Q118" s="16">
        <f t="shared" si="7"/>
        <v>3261.2894194999994</v>
      </c>
      <c r="S118" s="16">
        <f t="shared" si="8"/>
        <v>12706.9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-1520.2</v>
      </c>
      <c r="G120" s="19">
        <v>0.65</v>
      </c>
      <c r="I120" s="20">
        <f t="shared" si="5"/>
        <v>-988.1300000000001</v>
      </c>
      <c r="K120" s="5">
        <f t="shared" si="6"/>
        <v>-532.0699999999999</v>
      </c>
      <c r="M120" s="14">
        <v>0.2736</v>
      </c>
      <c r="O120" s="5">
        <f t="shared" si="9"/>
        <v>-145.57435199999998</v>
      </c>
      <c r="Q120" s="16">
        <f t="shared" si="7"/>
        <v>-386.49564799999996</v>
      </c>
      <c r="S120" s="16">
        <f t="shared" si="8"/>
        <v>-1520.2000000000003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10247.5</v>
      </c>
      <c r="G132" s="19">
        <v>0.65</v>
      </c>
      <c r="I132" s="20">
        <f t="shared" si="5"/>
        <v>6660.875</v>
      </c>
      <c r="K132" s="5">
        <f t="shared" si="6"/>
        <v>3586.625</v>
      </c>
      <c r="M132" s="14">
        <v>0.3072</v>
      </c>
      <c r="O132" s="5">
        <f t="shared" si="9"/>
        <v>1101.8111999999999</v>
      </c>
      <c r="Q132" s="16">
        <f t="shared" si="7"/>
        <v>2484.8138</v>
      </c>
      <c r="S132" s="16">
        <f t="shared" si="8"/>
        <v>10247.5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37710.8</v>
      </c>
      <c r="G136" s="19">
        <v>0.65</v>
      </c>
      <c r="I136" s="20">
        <f t="shared" si="5"/>
        <v>24512.020000000004</v>
      </c>
      <c r="K136" s="5">
        <f>E136-I136</f>
        <v>13198.779999999999</v>
      </c>
      <c r="M136" s="14">
        <v>0.3569</v>
      </c>
      <c r="O136" s="5">
        <f>K136*M136</f>
        <v>4710.644582</v>
      </c>
      <c r="Q136" s="16">
        <f>K136-O136</f>
        <v>8488.135417999998</v>
      </c>
      <c r="S136" s="16">
        <f>I136+O136+Q136</f>
        <v>37710.8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161379.3</v>
      </c>
      <c r="G143" s="6"/>
      <c r="I143" s="18">
        <f>SUM(I9:I142)</f>
        <v>104896.54500000001</v>
      </c>
      <c r="K143" s="5">
        <f>SUM(K9:K142)</f>
        <v>56482.755</v>
      </c>
      <c r="O143" s="5">
        <f>SUM(O9:O142)</f>
        <v>20293.1544795</v>
      </c>
      <c r="Q143" s="16">
        <f>K143-O143</f>
        <v>36189.6005205</v>
      </c>
      <c r="S143" s="16">
        <f>SUM(S9:S142)</f>
        <v>161379.3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portrait" r:id="rId1"/>
  <headerFooter alignWithMargins="0">
    <oddHeader>&amp;CJUNE, 2010 MEDICAID ADJUSTMENTS – EXTENDED – FY2010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tabSelected="1" workbookViewId="0" topLeftCell="A4">
      <selection activeCell="W16" sqref="W16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 hidden="1">
      <c r="A1" s="29" t="s">
        <v>307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1.2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306</v>
      </c>
      <c r="G4" s="6"/>
      <c r="M4" s="2" t="s">
        <v>276</v>
      </c>
    </row>
    <row r="5" spans="5:23" ht="11.25">
      <c r="E5" s="8" t="s">
        <v>281</v>
      </c>
      <c r="G5" s="22">
        <v>0.65</v>
      </c>
      <c r="K5" s="15">
        <v>0.35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29396.84</v>
      </c>
      <c r="G9" s="22">
        <v>0.65</v>
      </c>
      <c r="H9" s="14"/>
      <c r="I9" s="18">
        <f>JLY!I9+AUG!I9+SEP!I9+OCT!I9+NOV!I9+DEC!I9+JAN!I9+FEB!I9+MAR!I9+APR!I9+MAY!I9+JNE!I9</f>
        <v>19107.946</v>
      </c>
      <c r="K9" s="18">
        <f>JLY!K9+AUG!K9+SEP!K9+OCT!K9+NOV!K9+DEC!K9+JAN!K9+FEB!K9+MAR!K9+APR!K9+MAY!K9+JNE!K9</f>
        <v>10288.893999999998</v>
      </c>
      <c r="M9" s="14">
        <v>0.2332</v>
      </c>
      <c r="O9" s="18">
        <f>JLY!O9+AUG!O9+SEP!O9+OCT!O9+NOV!O9+DEC!O9+JAN!O9+FEB!O9+MAR!O9+APR!O9+MAY!O9+JNE!O9</f>
        <v>2399.3700808</v>
      </c>
      <c r="Q9" s="18">
        <f>JLY!Q9+AUG!Q9+SEP!Q9+OCT!Q9+NOV!Q9+DEC!Q9+JAN!Q9+FEB!Q9+MAR!Q9+APR!Q9+MAY!Q9+JNE!Q9</f>
        <v>7889.5239192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980</v>
      </c>
      <c r="G10" s="22">
        <v>0.65</v>
      </c>
      <c r="H10" s="14"/>
      <c r="I10" s="18">
        <f>JLY!I10+AUG!I10+SEP!I10+OCT!I10+NOV!I10+DEC!I10+JAN!I10+FEB!I10+MAR!I10+APR!I10+MAY!I10+JNE!I10</f>
        <v>637</v>
      </c>
      <c r="K10" s="18">
        <f>JLY!K10+AUG!K10+SEP!K10+OCT!K10+NOV!K10+DEC!K10+JAN!K10+FEB!K10+MAR!K10+APR!K10+MAY!K10+JNE!K10</f>
        <v>343</v>
      </c>
      <c r="M10" s="14">
        <v>0.4474</v>
      </c>
      <c r="O10" s="18">
        <f>JLY!O10+AUG!O10+SEP!O10+OCT!O10+NOV!O10+DEC!O10+JAN!O10+FEB!O10+MAR!O10+APR!O10+MAY!O10+JNE!O10</f>
        <v>153.45820000000003</v>
      </c>
      <c r="P10" s="18"/>
      <c r="Q10" s="18">
        <f>JLY!Q10+AUG!Q10+SEP!Q10+OCT!Q10+NOV!Q10+DEC!Q10+JAN!Q10+FEB!Q10+MAR!Q10+APR!Q10+MAY!Q10+JNE!Q10</f>
        <v>189.54179999999997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2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P11" s="18"/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2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0.3268</v>
      </c>
      <c r="O12" s="18">
        <f>JLY!O12+AUG!O12+SEP!O12+OCT!O12+NOV!O12+DEC!O12+JAN!O12+FEB!O12+MAR!O12+APR!O12+MAY!O12+JNE!O12</f>
        <v>0</v>
      </c>
      <c r="P12" s="18"/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2">
        <v>0.65</v>
      </c>
      <c r="H13" s="14"/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0.2722</v>
      </c>
      <c r="O13" s="18">
        <f>JLY!O13+AUG!O13+SEP!O13+OCT!O13+NOV!O13+DEC!O13+JAN!O13+FEB!O13+MAR!O13+APR!O13+MAY!O13+JNE!O13</f>
        <v>0</v>
      </c>
      <c r="P13" s="18"/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0</v>
      </c>
      <c r="G14" s="22">
        <v>0.65</v>
      </c>
      <c r="H14" s="14"/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0.2639</v>
      </c>
      <c r="O14" s="18">
        <f>JLY!O14+AUG!O14+SEP!O14+OCT!O14+NOV!O14+DEC!O14+JAN!O14+FEB!O14+MAR!O14+APR!O14+MAY!O14+JNE!O14</f>
        <v>0</v>
      </c>
      <c r="P14" s="18"/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0</v>
      </c>
      <c r="G15" s="22">
        <v>0.65</v>
      </c>
      <c r="H15" s="14"/>
      <c r="I15" s="18">
        <f>JLY!I15+AUG!I15+SEP!I15+OCT!I15+NOV!I15+DEC!I15+JAN!I15+FEB!I15+MAR!I15+APR!I15+MAY!I15+JNE!I15</f>
        <v>0</v>
      </c>
      <c r="K15" s="18">
        <f>JLY!K15+AUG!K15+SEP!K15+OCT!K15+NOV!K15+DEC!K15+JAN!K15+FEB!K15+MAR!K15+APR!K15+MAY!K15+JNE!K15</f>
        <v>0</v>
      </c>
      <c r="M15" s="14">
        <v>0.4602</v>
      </c>
      <c r="O15" s="18">
        <f>JLY!O15+AUG!O15+SEP!O15+OCT!O15+NOV!O15+DEC!O15+JAN!O15+FEB!O15+MAR!O15+APR!O15+MAY!O15+JNE!O15</f>
        <v>0</v>
      </c>
      <c r="P15" s="18"/>
      <c r="Q15" s="18">
        <f>JLY!Q15+AUG!Q15+SEP!Q15+OCT!Q15+NOV!Q15+DEC!Q15+JAN!Q15+FEB!Q15+MAR!Q15+APR!Q15+MAY!Q15+JNE!Q15</f>
        <v>0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0</v>
      </c>
      <c r="G16" s="22">
        <v>0.65</v>
      </c>
      <c r="H16" s="14"/>
      <c r="I16" s="18">
        <f>JLY!I16+AUG!I16+SEP!I16+OCT!I16+NOV!I16+DEC!I16+JAN!I16+FEB!I16+MAR!I16+APR!I16+MAY!I16+JNE!I16</f>
        <v>0</v>
      </c>
      <c r="K16" s="18">
        <f>JLY!K16+AUG!K16+SEP!K16+OCT!K16+NOV!K16+DEC!K16+JAN!K16+FEB!K16+MAR!K16+APR!K16+MAY!K16+JNE!K16</f>
        <v>0</v>
      </c>
      <c r="M16" s="14">
        <v>0.3302</v>
      </c>
      <c r="O16" s="18">
        <f>JLY!O16+AUG!O16+SEP!O16+OCT!O16+NOV!O16+DEC!O16+JAN!O16+FEB!O16+MAR!O16+APR!O16+MAY!O16+JNE!O16</f>
        <v>0</v>
      </c>
      <c r="P16" s="18"/>
      <c r="Q16" s="18">
        <f>JLY!Q16+AUG!Q16+SEP!Q16+OCT!Q16+NOV!Q16+DEC!Q16+JAN!Q16+FEB!Q16+MAR!Q16+APR!Q16+MAY!Q16+JNE!Q16</f>
        <v>0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2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P17" s="18"/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0</v>
      </c>
      <c r="G18" s="22">
        <v>0.65</v>
      </c>
      <c r="H18" s="14"/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0.336</v>
      </c>
      <c r="O18" s="18">
        <f>JLY!O18+AUG!O18+SEP!O18+OCT!O18+NOV!O18+DEC!O18+JAN!O18+FEB!O18+MAR!O18+APR!O18+MAY!O18+JNE!O18</f>
        <v>0</v>
      </c>
      <c r="P18" s="18"/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2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P19" s="18"/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2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P20" s="18"/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2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0.2439</v>
      </c>
      <c r="O21" s="18">
        <f>JLY!O21+AUG!O21+SEP!O21+OCT!O21+NOV!O21+DEC!O21+JAN!O21+FEB!O21+MAR!O21+APR!O21+MAY!O21+JNE!O21</f>
        <v>0</v>
      </c>
      <c r="P21" s="18"/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0</v>
      </c>
      <c r="G22" s="22">
        <v>0.65</v>
      </c>
      <c r="H22" s="14"/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0.3156</v>
      </c>
      <c r="O22" s="18">
        <f>JLY!O22+AUG!O22+SEP!O22+OCT!O22+NOV!O22+DEC!O22+JAN!O22+FEB!O22+MAR!O22+APR!O22+MAY!O22+JNE!O22</f>
        <v>0</v>
      </c>
      <c r="P22" s="18"/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21282.98</v>
      </c>
      <c r="G23" s="22">
        <v>0.65</v>
      </c>
      <c r="H23" s="14"/>
      <c r="I23" s="18">
        <f>JLY!I23+AUG!I23+SEP!I23+OCT!I23+NOV!I23+DEC!I23+JAN!I23+FEB!I23+MAR!I23+APR!I23+MAY!I23+JNE!I23</f>
        <v>13833.937</v>
      </c>
      <c r="K23" s="18">
        <f>JLY!K23+AUG!K23+SEP!K23+OCT!K23+NOV!K23+DEC!K23+JAN!K23+FEB!K23+MAR!K23+APR!K23+MAY!K23+JNE!K23</f>
        <v>7449.043</v>
      </c>
      <c r="M23" s="14">
        <v>0.2023</v>
      </c>
      <c r="O23" s="18">
        <f>JLY!O23+AUG!O23+SEP!O23+OCT!O23+NOV!O23+DEC!O23+JAN!O23+FEB!O23+MAR!O23+APR!O23+MAY!O23+JNE!O23</f>
        <v>1506.9413988999997</v>
      </c>
      <c r="P23" s="18"/>
      <c r="Q23" s="18">
        <f>JLY!Q23+AUG!Q23+SEP!Q23+OCT!Q23+NOV!Q23+DEC!Q23+JAN!Q23+FEB!Q23+MAR!Q23+APR!Q23+MAY!Q23+JNE!Q23</f>
        <v>5942.101601099999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53850.3</v>
      </c>
      <c r="G24" s="22">
        <v>0.65</v>
      </c>
      <c r="H24" s="14"/>
      <c r="I24" s="18">
        <f>JLY!I24+AUG!I24+SEP!I24+OCT!I24+NOV!I24+DEC!I24+JAN!I24+FEB!I24+MAR!I24+APR!I24+MAY!I24+JNE!I24</f>
        <v>35002.695</v>
      </c>
      <c r="K24" s="18">
        <f>JLY!K24+AUG!K24+SEP!K24+OCT!K24+NOV!K24+DEC!K24+JAN!K24+FEB!K24+MAR!K24+APR!K24+MAY!K24+JNE!K24</f>
        <v>18847.605</v>
      </c>
      <c r="M24" s="14">
        <v>0.3107</v>
      </c>
      <c r="O24" s="18">
        <f>JLY!O24+AUG!O24+SEP!O24+OCT!O24+NOV!O24+DEC!O24+JAN!O24+FEB!O24+MAR!O24+APR!O24+MAY!O24+JNE!O24</f>
        <v>5855.950873499999</v>
      </c>
      <c r="P24" s="18"/>
      <c r="Q24" s="18">
        <f>JLY!Q24+AUG!Q24+SEP!Q24+OCT!Q24+NOV!Q24+DEC!Q24+JAN!Q24+FEB!Q24+MAR!Q24+APR!Q24+MAY!Q24+JNE!Q24</f>
        <v>12991.654126500001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0</v>
      </c>
      <c r="G25" s="22">
        <v>0.65</v>
      </c>
      <c r="H25" s="14"/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0.3308</v>
      </c>
      <c r="O25" s="18">
        <f>JLY!O25+AUG!O25+SEP!O25+OCT!O25+NOV!O25+DEC!O25+JAN!O25+FEB!O25+MAR!O25+APR!O25+MAY!O25+JNE!O25</f>
        <v>0</v>
      </c>
      <c r="P25" s="18"/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2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P26" s="18"/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2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P27" s="18"/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2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0.2204</v>
      </c>
      <c r="O28" s="18">
        <f>JLY!O28+AUG!O28+SEP!O28+OCT!O28+NOV!O28+DEC!O28+JAN!O28+FEB!O28+MAR!O28+APR!O28+MAY!O28+JNE!O28</f>
        <v>0</v>
      </c>
      <c r="P28" s="18"/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0</v>
      </c>
      <c r="G29" s="22">
        <v>0.65</v>
      </c>
      <c r="H29" s="14"/>
      <c r="I29" s="18">
        <f>JLY!I29+AUG!I29+SEP!I29+OCT!I29+NOV!I29+DEC!I29+JAN!I29+FEB!I29+MAR!I29+APR!I29+MAY!I29+JNE!I29</f>
        <v>0</v>
      </c>
      <c r="K29" s="18">
        <f>JLY!K29+AUG!K29+SEP!K29+OCT!K29+NOV!K29+DEC!K29+JAN!K29+FEB!K29+MAR!K29+APR!K29+MAY!K29+JNE!K29</f>
        <v>0</v>
      </c>
      <c r="M29" s="14">
        <v>0.3853</v>
      </c>
      <c r="O29" s="18">
        <f>JLY!O29+AUG!O29+SEP!O29+OCT!O29+NOV!O29+DEC!O29+JAN!O29+FEB!O29+MAR!O29+APR!O29+MAY!O29+JNE!O29</f>
        <v>0</v>
      </c>
      <c r="P29" s="18"/>
      <c r="Q29" s="18">
        <f>JLY!Q29+AUG!Q29+SEP!Q29+OCT!Q29+NOV!Q29+DEC!Q29+JAN!Q29+FEB!Q29+MAR!Q29+APR!Q29+MAY!Q29+JNE!Q29</f>
        <v>0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2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P30" s="18"/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2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0.2901</v>
      </c>
      <c r="O31" s="18">
        <f>JLY!O31+AUG!O31+SEP!O31+OCT!O31+NOV!O31+DEC!O31+JAN!O31+FEB!O31+MAR!O31+APR!O31+MAY!O31+JNE!O31</f>
        <v>0</v>
      </c>
      <c r="P31" s="18"/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14621.56</v>
      </c>
      <c r="G32" s="22">
        <v>0.65</v>
      </c>
      <c r="H32" s="14"/>
      <c r="I32" s="18">
        <f>JLY!I32+AUG!I32+SEP!I32+OCT!I32+NOV!I32+DEC!I32+JAN!I32+FEB!I32+MAR!I32+APR!I32+MAY!I32+JNE!I32</f>
        <v>9504.014</v>
      </c>
      <c r="K32" s="18">
        <f>JLY!K32+AUG!K32+SEP!K32+OCT!K32+NOV!K32+DEC!K32+JAN!K32+FEB!K32+MAR!K32+APR!K32+MAY!K32+JNE!K32</f>
        <v>5117.546</v>
      </c>
      <c r="M32" s="14">
        <v>0.3767</v>
      </c>
      <c r="O32" s="18">
        <f>JLY!O32+AUG!O32+SEP!O32+OCT!O32+NOV!O32+DEC!O32+JAN!O32+FEB!O32+MAR!O32+APR!O32+MAY!O32+JNE!O32</f>
        <v>1927.7795781999998</v>
      </c>
      <c r="P32" s="18"/>
      <c r="Q32" s="18">
        <f>JLY!Q32+AUG!Q32+SEP!Q32+OCT!Q32+NOV!Q32+DEC!Q32+JAN!Q32+FEB!Q32+MAR!Q32+APR!Q32+MAY!Q32+JNE!Q32</f>
        <v>3189.7664218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0</v>
      </c>
      <c r="G33" s="22">
        <v>0.65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0.304</v>
      </c>
      <c r="O33" s="18">
        <f>JLY!O33+AUG!O33+SEP!O33+OCT!O33+NOV!O33+DEC!O33+JAN!O33+FEB!O33+MAR!O33+APR!O33+MAY!O33+JNE!O33</f>
        <v>0</v>
      </c>
      <c r="P33" s="18"/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2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0.3041</v>
      </c>
      <c r="O34" s="18">
        <f>JLY!O34+AUG!O34+SEP!O34+OCT!O34+NOV!O34+DEC!O34+JAN!O34+FEB!O34+MAR!O34+APR!O34+MAY!O34+JNE!O34</f>
        <v>0</v>
      </c>
      <c r="P34" s="18"/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2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0.3358</v>
      </c>
      <c r="O35" s="18">
        <f>JLY!O35+AUG!O35+SEP!O35+OCT!O35+NOV!O35+DEC!O35+JAN!O35+FEB!O35+MAR!O35+APR!O35+MAY!O35+JNE!O35</f>
        <v>0</v>
      </c>
      <c r="P35" s="18"/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2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0.3853</v>
      </c>
      <c r="O36" s="18">
        <f>JLY!O36+AUG!O36+SEP!O36+OCT!O36+NOV!O36+DEC!O36+JAN!O36+FEB!O36+MAR!O36+APR!O36+MAY!O36+JNE!O36</f>
        <v>0</v>
      </c>
      <c r="P36" s="18"/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76424.42</v>
      </c>
      <c r="G37" s="22">
        <v>0.65</v>
      </c>
      <c r="H37" s="14"/>
      <c r="I37" s="18">
        <f>JLY!I37+AUG!I37+SEP!I37+OCT!I37+NOV!I37+DEC!I37+JAN!I37+FEB!I37+MAR!I37+APR!I37+MAY!I37+JNE!I37</f>
        <v>49675.873</v>
      </c>
      <c r="K37" s="18">
        <f>JLY!K37+AUG!K37+SEP!K37+OCT!K37+NOV!K37+DEC!K37+JAN!K37+FEB!K37+MAR!K37+APR!K37+MAY!K37+JNE!K37</f>
        <v>26748.547</v>
      </c>
      <c r="M37" s="14">
        <v>0.4611</v>
      </c>
      <c r="O37" s="18">
        <f>JLY!O37+AUG!O37+SEP!O37+OCT!O37+NOV!O37+DEC!O37+JAN!O37+FEB!O37+MAR!O37+APR!O37+MAY!O37+JNE!O37</f>
        <v>12333.755021699999</v>
      </c>
      <c r="P37" s="18"/>
      <c r="Q37" s="18">
        <f>JLY!Q37+AUG!Q37+SEP!Q37+OCT!Q37+NOV!Q37+DEC!Q37+JAN!Q37+FEB!Q37+MAR!Q37+APR!Q37+MAY!Q37+JNE!Q37</f>
        <v>14414.791978300002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2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0.4584</v>
      </c>
      <c r="O38" s="18">
        <f>JLY!O38+AUG!O38+SEP!O38+OCT!O38+NOV!O38+DEC!O38+JAN!O38+FEB!O38+MAR!O38+APR!O38+MAY!O38+JNE!O38</f>
        <v>0</v>
      </c>
      <c r="P38" s="18"/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2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P39" s="18"/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2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0.3811</v>
      </c>
      <c r="O40" s="18">
        <f>JLY!O40+AUG!O40+SEP!O40+OCT!O40+NOV!O40+DEC!O40+JAN!O40+FEB!O40+MAR!O40+APR!O40+MAY!O40+JNE!O40</f>
        <v>0</v>
      </c>
      <c r="P40" s="18"/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0</v>
      </c>
      <c r="G41" s="22">
        <v>0.65</v>
      </c>
      <c r="H41" s="14"/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0.283</v>
      </c>
      <c r="O41" s="18">
        <f>JLY!O41+AUG!O41+SEP!O41+OCT!O41+NOV!O41+DEC!O41+JAN!O41+FEB!O41+MAR!O41+APR!O41+MAY!O41+JNE!O41</f>
        <v>0</v>
      </c>
      <c r="P41" s="18"/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18849.02</v>
      </c>
      <c r="G42" s="22">
        <v>0.65</v>
      </c>
      <c r="H42" s="14"/>
      <c r="I42" s="18">
        <f>JLY!I42+AUG!I42+SEP!I42+OCT!I42+NOV!I42+DEC!I42+JAN!I42+FEB!I42+MAR!I42+APR!I42+MAY!I42+JNE!I42</f>
        <v>12251.863</v>
      </c>
      <c r="K42" s="18">
        <f>JLY!K42+AUG!K42+SEP!K42+OCT!K42+NOV!K42+DEC!K42+JAN!K42+FEB!K42+MAR!K42+APR!K42+MAY!K42+JNE!K42</f>
        <v>6597.156999999999</v>
      </c>
      <c r="M42" s="14">
        <v>0.4348</v>
      </c>
      <c r="O42" s="18">
        <f>JLY!O42+AUG!O42+SEP!O42+OCT!O42+NOV!O42+DEC!O42+JAN!O42+FEB!O42+MAR!O42+APR!O42+MAY!O42+JNE!O42</f>
        <v>2868.4438636</v>
      </c>
      <c r="P42" s="18"/>
      <c r="Q42" s="18">
        <f>JLY!Q42+AUG!Q42+SEP!Q42+OCT!Q42+NOV!Q42+DEC!Q42+JAN!Q42+FEB!Q42+MAR!Q42+APR!Q42+MAY!Q42+JNE!Q42</f>
        <v>3728.7131363999993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2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0.2898</v>
      </c>
      <c r="O43" s="18">
        <f>JLY!O43+AUG!O43+SEP!O43+OCT!O43+NOV!O43+DEC!O43+JAN!O43+FEB!O43+MAR!O43+APR!O43+MAY!O43+JNE!O43</f>
        <v>0</v>
      </c>
      <c r="P43" s="18"/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0</v>
      </c>
      <c r="G44" s="22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0.3687</v>
      </c>
      <c r="O44" s="18">
        <f>JLY!O44+AUG!O44+SEP!O44+OCT!O44+NOV!O44+DEC!O44+JAN!O44+FEB!O44+MAR!O44+APR!O44+MAY!O44+JNE!O44</f>
        <v>0</v>
      </c>
      <c r="P44" s="18"/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2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0.4871</v>
      </c>
      <c r="O45" s="18">
        <f>JLY!O45+AUG!O45+SEP!O45+OCT!O45+NOV!O45+DEC!O45+JAN!O45+FEB!O45+MAR!O45+APR!O45+MAY!O45+JNE!O45</f>
        <v>0</v>
      </c>
      <c r="P45" s="18"/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2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0.2109</v>
      </c>
      <c r="O46" s="18">
        <f>JLY!O46+AUG!O46+SEP!O46+OCT!O46+NOV!O46+DEC!O46+JAN!O46+FEB!O46+MAR!O46+APR!O46+MAY!O46+JNE!O46</f>
        <v>0</v>
      </c>
      <c r="P46" s="18"/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2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P47" s="18"/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108702.7</v>
      </c>
      <c r="G48" s="22">
        <v>0.65</v>
      </c>
      <c r="I48" s="18">
        <f>JLY!I48+AUG!I48+SEP!I48+OCT!I48+NOV!I48+DEC!I48+JAN!I48+FEB!I48+MAR!I48+APR!I48+MAY!I48+JNE!I48</f>
        <v>70656.755</v>
      </c>
      <c r="K48" s="18">
        <f>JLY!K48+AUG!K48+SEP!K48+OCT!K48+NOV!K48+DEC!K48+JAN!K48+FEB!K48+MAR!K48+APR!K48+MAY!K48+JNE!K48</f>
        <v>38045.945</v>
      </c>
      <c r="M48" s="14">
        <v>0.2266</v>
      </c>
      <c r="O48" s="18">
        <f>JLY!O48+AUG!O48+SEP!O48+OCT!O48+NOV!O48+DEC!O48+JAN!O48+FEB!O48+MAR!O48+APR!O48+MAY!O48+JNE!O48</f>
        <v>8621.211136999998</v>
      </c>
      <c r="P48" s="18"/>
      <c r="Q48" s="18">
        <f>JLY!Q48+AUG!Q48+SEP!Q48+OCT!Q48+NOV!Q48+DEC!Q48+JAN!Q48+FEB!Q48+MAR!Q48+APR!Q48+MAY!Q48+JNE!Q48</f>
        <v>29424.733862999998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2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0.2335</v>
      </c>
      <c r="O49" s="18">
        <f>JLY!O49+AUG!O49+SEP!O49+OCT!O49+NOV!O49+DEC!O49+JAN!O49+FEB!O49+MAR!O49+APR!O49+MAY!O49+JNE!O49</f>
        <v>0</v>
      </c>
      <c r="P49" s="18"/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0</v>
      </c>
      <c r="G50" s="22">
        <v>0.65</v>
      </c>
      <c r="I50" s="18">
        <f>JLY!I50+AUG!I50+SEP!I50+OCT!I50+NOV!I50+DEC!I50+JAN!I50+FEB!I50+MAR!I50+APR!I50+MAY!I50+JNE!I50</f>
        <v>0</v>
      </c>
      <c r="K50" s="18">
        <f>JLY!K50+AUG!K50+SEP!K50+OCT!K50+NOV!K50+DEC!K50+JAN!K50+FEB!K50+MAR!K50+APR!K50+MAY!K50+JNE!K50</f>
        <v>0</v>
      </c>
      <c r="M50" s="14">
        <v>0.4444</v>
      </c>
      <c r="O50" s="18">
        <f>JLY!O50+AUG!O50+SEP!O50+OCT!O50+NOV!O50+DEC!O50+JAN!O50+FEB!O50+MAR!O50+APR!O50+MAY!O50+JNE!O50</f>
        <v>0</v>
      </c>
      <c r="P50" s="18"/>
      <c r="Q50" s="18">
        <f>JLY!Q50+AUG!Q50+SEP!Q50+OCT!Q50+NOV!Q50+DEC!Q50+JAN!Q50+FEB!Q50+MAR!Q50+APR!Q50+MAY!Q50+JNE!Q50</f>
        <v>0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0</v>
      </c>
      <c r="G51" s="22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0.3755</v>
      </c>
      <c r="O51" s="18">
        <f>JLY!O51+AUG!O51+SEP!O51+OCT!O51+NOV!O51+DEC!O51+JAN!O51+FEB!O51+MAR!O51+APR!O51+MAY!O51+JNE!O51</f>
        <v>0</v>
      </c>
      <c r="P51" s="18"/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0</v>
      </c>
      <c r="G52" s="22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0.2786</v>
      </c>
      <c r="O52" s="18">
        <f>JLY!O52+AUG!O52+SEP!O52+OCT!O52+NOV!O52+DEC!O52+JAN!O52+FEB!O52+MAR!O52+APR!O52+MAY!O52+JNE!O52</f>
        <v>0</v>
      </c>
      <c r="P52" s="18"/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2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0</v>
      </c>
      <c r="G54" s="22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0.3613</v>
      </c>
      <c r="O54" s="18">
        <f>JLY!O54+AUG!O54+SEP!O54+OCT!O54+NOV!O54+DEC!O54+JAN!O54+FEB!O54+MAR!O54+APR!O54+MAY!O54+JNE!O54</f>
        <v>0</v>
      </c>
      <c r="P54" s="18"/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2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P55" s="18"/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2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P56" s="18"/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2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P57" s="18"/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2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P58" s="18"/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2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0.4391</v>
      </c>
      <c r="O59" s="18">
        <f>JLY!O59+AUG!O59+SEP!O59+OCT!O59+NOV!O59+DEC!O59+JAN!O59+FEB!O59+MAR!O59+APR!O59+MAY!O59+JNE!O59</f>
        <v>0</v>
      </c>
      <c r="P59" s="18"/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2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0.2245</v>
      </c>
      <c r="O60" s="18">
        <f>JLY!O60+AUG!O60+SEP!O60+OCT!O60+NOV!O60+DEC!O60+JAN!O60+FEB!O60+MAR!O60+APR!O60+MAY!O60+JNE!O60</f>
        <v>0</v>
      </c>
      <c r="P60" s="18"/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2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0.4764</v>
      </c>
      <c r="O61" s="18">
        <f>JLY!O61+AUG!O61+SEP!O61+OCT!O61+NOV!O61+DEC!O61+JAN!O61+FEB!O61+MAR!O61+APR!O61+MAY!O61+JNE!O61</f>
        <v>0</v>
      </c>
      <c r="P61" s="18"/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4767.9</v>
      </c>
      <c r="G62" s="22">
        <v>0.65</v>
      </c>
      <c r="I62" s="18">
        <f>JLY!I62+AUG!I62+SEP!I62+OCT!I62+NOV!I62+DEC!I62+JAN!I62+FEB!I62+MAR!I62+APR!I62+MAY!I62+JNE!I62</f>
        <v>3099.1349999999998</v>
      </c>
      <c r="K62" s="18">
        <f>JLY!K62+AUG!K62+SEP!K62+OCT!K62+NOV!K62+DEC!K62+JAN!K62+FEB!K62+MAR!K62+APR!K62+MAY!K62+JNE!K62</f>
        <v>1668.7649999999999</v>
      </c>
      <c r="M62" s="14">
        <v>0.4401</v>
      </c>
      <c r="O62" s="18">
        <f>JLY!O62+AUG!O62+SEP!O62+OCT!O62+NOV!O62+DEC!O62+JAN!O62+FEB!O62+MAR!O62+APR!O62+MAY!O62+JNE!O62</f>
        <v>734.4234764999999</v>
      </c>
      <c r="P62" s="18"/>
      <c r="Q62" s="18">
        <f>JLY!Q62+AUG!Q62+SEP!Q62+OCT!Q62+NOV!Q62+DEC!Q62+JAN!Q62+FEB!Q62+MAR!Q62+APR!Q62+MAY!Q62+JNE!Q62</f>
        <v>934.3415235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2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0.1698</v>
      </c>
      <c r="O63" s="18">
        <f>JLY!O63+AUG!O63+SEP!O63+OCT!O63+NOV!O63+DEC!O63+JAN!O63+FEB!O63+MAR!O63+APR!O63+MAY!O63+JNE!O63</f>
        <v>0</v>
      </c>
      <c r="P63" s="18"/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25003.9</v>
      </c>
      <c r="G64" s="22">
        <v>0.65</v>
      </c>
      <c r="I64" s="18">
        <f>JLY!I64+AUG!I64+SEP!I64+OCT!I64+NOV!I64+DEC!I64+JAN!I64+FEB!I64+MAR!I64+APR!I64+MAY!I64+JNE!I64</f>
        <v>16252.535000000002</v>
      </c>
      <c r="K64" s="18">
        <f>JLY!K64+AUG!K64+SEP!K64+OCT!K64+NOV!K64+DEC!K64+JAN!K64+FEB!K64+MAR!K64+APR!K64+MAY!K64+JNE!K64</f>
        <v>8751.365</v>
      </c>
      <c r="M64" s="14">
        <v>0.3355</v>
      </c>
      <c r="O64" s="18">
        <f>JLY!O64+AUG!O64+SEP!O64+OCT!O64+NOV!O64+DEC!O64+JAN!O64+FEB!O64+MAR!O64+APR!O64+MAY!O64+JNE!O64</f>
        <v>2936.0829575000002</v>
      </c>
      <c r="P64" s="18"/>
      <c r="Q64" s="18">
        <f>JLY!Q64+AUG!Q64+SEP!Q64+OCT!Q64+NOV!Q64+DEC!Q64+JAN!Q64+FEB!Q64+MAR!Q64+APR!Q64+MAY!Q64+JNE!Q64</f>
        <v>5815.282042499999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2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P65" s="18"/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3726</v>
      </c>
      <c r="G66" s="22">
        <v>0.65</v>
      </c>
      <c r="I66" s="18">
        <f>JLY!I66+AUG!I66+SEP!I66+OCT!I66+NOV!I66+DEC!I66+JAN!I66+FEB!I66+MAR!I66+APR!I66+MAY!I66+JNE!I66</f>
        <v>2421.9</v>
      </c>
      <c r="K66" s="18">
        <f>JLY!K66+AUG!K66+SEP!K66+OCT!K66+NOV!K66+DEC!K66+JAN!K66+FEB!K66+MAR!K66+APR!K66+MAY!K66+JNE!K66</f>
        <v>1304.1</v>
      </c>
      <c r="M66" s="14">
        <v>0.2286</v>
      </c>
      <c r="O66" s="18">
        <f>JLY!O66+AUG!O66+SEP!O66+OCT!O66+NOV!O66+DEC!O66+JAN!O66+FEB!O66+MAR!O66+APR!O66+MAY!O66+JNE!O66</f>
        <v>298.11726</v>
      </c>
      <c r="P66" s="18"/>
      <c r="Q66" s="18">
        <f>JLY!Q66+AUG!Q66+SEP!Q66+OCT!Q66+NOV!Q66+DEC!Q66+JAN!Q66+FEB!Q66+MAR!Q66+APR!Q66+MAY!Q66+JNE!Q66</f>
        <v>1005.9827399999999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2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0.4333</v>
      </c>
      <c r="O67" s="18">
        <f>JLY!O67+AUG!O67+SEP!O67+OCT!O67+NOV!O67+DEC!O67+JAN!O67+FEB!O67+MAR!O67+APR!O67+MAY!O67+JNE!O67</f>
        <v>0</v>
      </c>
      <c r="P67" s="18"/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0</v>
      </c>
      <c r="G68" s="22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0.2834</v>
      </c>
      <c r="O68" s="18">
        <f>JLY!O68+AUG!O68+SEP!O68+OCT!O68+NOV!O68+DEC!O68+JAN!O68+FEB!O68+MAR!O68+APR!O68+MAY!O68+JNE!O68</f>
        <v>0</v>
      </c>
      <c r="P68" s="18"/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98022.90000000001</v>
      </c>
      <c r="G69" s="22">
        <v>0.65</v>
      </c>
      <c r="I69" s="18">
        <f>JLY!I69+AUG!I69+SEP!I69+OCT!I69+NOV!I69+DEC!I69+JAN!I69+FEB!I69+MAR!I69+APR!I69+MAY!I69+JNE!I69</f>
        <v>63714.884999999995</v>
      </c>
      <c r="K69" s="18">
        <f>JLY!K69+AUG!K69+SEP!K69+OCT!K69+NOV!K69+DEC!K69+JAN!K69+FEB!K69+MAR!K69+APR!K69+MAY!K69+JNE!K69</f>
        <v>34308.015</v>
      </c>
      <c r="M69" s="14">
        <v>0.3132</v>
      </c>
      <c r="O69" s="18">
        <f>JLY!O69+AUG!O69+SEP!O69+OCT!O69+NOV!O69+DEC!O69+JAN!O69+FEB!O69+MAR!O69+APR!O69+MAY!O69+JNE!O69</f>
        <v>10745.270298</v>
      </c>
      <c r="P69" s="18"/>
      <c r="Q69" s="18">
        <f>JLY!Q69+AUG!Q69+SEP!Q69+OCT!Q69+NOV!Q69+DEC!Q69+JAN!Q69+FEB!Q69+MAR!Q69+APR!Q69+MAY!Q69+JNE!Q69</f>
        <v>23562.744701999996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2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0.4329</v>
      </c>
      <c r="O70" s="18">
        <f>JLY!O70+AUG!O70+SEP!O70+OCT!O70+NOV!O70+DEC!O70+JAN!O70+FEB!O70+MAR!O70+APR!O70+MAY!O70+JNE!O70</f>
        <v>0</v>
      </c>
      <c r="P70" s="18"/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2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0.1971</v>
      </c>
      <c r="O71" s="18">
        <f>JLY!O71+AUG!O71+SEP!O71+OCT!O71+NOV!O71+DEC!O71+JAN!O71+FEB!O71+MAR!O71+APR!O71+MAY!O71+JNE!O71</f>
        <v>0</v>
      </c>
      <c r="P71" s="18"/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2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P72" s="18"/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2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P73" s="18"/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42629.3</v>
      </c>
      <c r="G74" s="22">
        <v>0.65</v>
      </c>
      <c r="I74" s="18">
        <f>JLY!I74+AUG!I74+SEP!I74+OCT!I74+NOV!I74+DEC!I74+JAN!I74+FEB!I74+MAR!I74+APR!I74+MAY!I74+JNE!I74</f>
        <v>27709.045000000002</v>
      </c>
      <c r="K74" s="18">
        <f>JLY!K74+AUG!K74+SEP!K74+OCT!K74+NOV!K74+DEC!K74+JAN!K74+FEB!K74+MAR!K74+APR!K74+MAY!K74+JNE!K74</f>
        <v>14920.255</v>
      </c>
      <c r="M74" s="14">
        <v>0.4083</v>
      </c>
      <c r="O74" s="18">
        <f>JLY!O74+AUG!O74+SEP!O74+OCT!O74+NOV!O74+DEC!O74+JAN!O74+FEB!O74+MAR!O74+APR!O74+MAY!O74+JNE!O74</f>
        <v>6091.9401165</v>
      </c>
      <c r="P74" s="18"/>
      <c r="Q74" s="18">
        <f>JLY!Q74+AUG!Q74+SEP!Q74+OCT!Q74+NOV!Q74+DEC!Q74+JAN!Q74+FEB!Q74+MAR!Q74+APR!Q74+MAY!Q74+JNE!Q74</f>
        <v>8828.3148835</v>
      </c>
      <c r="S74" s="16">
        <f aca="true" t="shared" si="1" ref="S74:S137">E74-(I74+O74+Q74)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3689.1</v>
      </c>
      <c r="G75" s="22">
        <v>0.65</v>
      </c>
      <c r="I75" s="18">
        <f>JLY!I75+AUG!I75+SEP!I75+OCT!I75+NOV!I75+DEC!I75+JAN!I75+FEB!I75+MAR!I75+APR!I75+MAY!I75+JNE!I75</f>
        <v>2397.915</v>
      </c>
      <c r="K75" s="18">
        <f>JLY!K75+AUG!K75+SEP!K75+OCT!K75+NOV!K75+DEC!K75+JAN!K75+FEB!K75+MAR!K75+APR!K75+MAY!K75+JNE!K75</f>
        <v>1291.185</v>
      </c>
      <c r="M75" s="14">
        <v>0.2865</v>
      </c>
      <c r="O75" s="18">
        <f>JLY!O75+AUG!O75+SEP!O75+OCT!O75+NOV!O75+DEC!O75+JAN!O75+FEB!O75+MAR!O75+APR!O75+MAY!O75+JNE!O75</f>
        <v>369.92450249999996</v>
      </c>
      <c r="P75" s="18"/>
      <c r="Q75" s="18">
        <f>JLY!Q75+AUG!Q75+SEP!Q75+OCT!Q75+NOV!Q75+DEC!Q75+JAN!Q75+FEB!Q75+MAR!Q75+APR!Q75+MAY!Q75+JNE!Q75</f>
        <v>921.2604974999999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2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0.2539</v>
      </c>
      <c r="O76" s="18">
        <f>JLY!O76+AUG!O76+SEP!O76+OCT!O76+NOV!O76+DEC!O76+JAN!O76+FEB!O76+MAR!O76+APR!O76+MAY!O76+JNE!O76</f>
        <v>0</v>
      </c>
      <c r="P76" s="18"/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132924.46000000002</v>
      </c>
      <c r="G77" s="22">
        <v>0.65</v>
      </c>
      <c r="I77" s="18">
        <f>JLY!I77+AUG!I77+SEP!I77+OCT!I77+NOV!I77+DEC!I77+JAN!I77+FEB!I77+MAR!I77+APR!I77+MAY!I77+JNE!I77</f>
        <v>86400.89900000002</v>
      </c>
      <c r="K77" s="18">
        <f>JLY!K77+AUG!K77+SEP!K77+OCT!K77+NOV!K77+DEC!K77+JAN!K77+FEB!K77+MAR!K77+APR!K77+MAY!K77+JNE!K77</f>
        <v>46523.560999999994</v>
      </c>
      <c r="M77" s="14">
        <v>0.2355</v>
      </c>
      <c r="O77" s="18">
        <f>JLY!O77+AUG!O77+SEP!O77+OCT!O77+NOV!O77+DEC!O77+JAN!O77+FEB!O77+MAR!O77+APR!O77+MAY!O77+JNE!O77</f>
        <v>10956.298615499996</v>
      </c>
      <c r="P77" s="18"/>
      <c r="Q77" s="18">
        <f>JLY!Q77+AUG!Q77+SEP!Q77+OCT!Q77+NOV!Q77+DEC!Q77+JAN!Q77+FEB!Q77+MAR!Q77+APR!Q77+MAY!Q77+JNE!Q77</f>
        <v>35567.262384500005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2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0.4342</v>
      </c>
      <c r="O78" s="18">
        <f>JLY!O78+AUG!O78+SEP!O78+OCT!O78+NOV!O78+DEC!O78+JAN!O78+FEB!O78+MAR!O78+APR!O78+MAY!O78+JNE!O78</f>
        <v>0</v>
      </c>
      <c r="P78" s="18"/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2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0.2232</v>
      </c>
      <c r="O79" s="18">
        <f>JLY!O79+AUG!O79+SEP!O79+OCT!O79+NOV!O79+DEC!O79+JAN!O79+FEB!O79+MAR!O79+APR!O79+MAY!O79+JNE!O79</f>
        <v>0</v>
      </c>
      <c r="P79" s="18"/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2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0.3716</v>
      </c>
      <c r="O80" s="18">
        <f>JLY!O80+AUG!O80+SEP!O80+OCT!O80+NOV!O80+DEC!O80+JAN!O80+FEB!O80+MAR!O80+APR!O80+MAY!O80+JNE!O80</f>
        <v>0</v>
      </c>
      <c r="P80" s="18"/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115530.01999999999</v>
      </c>
      <c r="G81" s="22">
        <v>0.65</v>
      </c>
      <c r="I81" s="18">
        <f>JLY!I81+AUG!I81+SEP!I81+OCT!I81+NOV!I81+DEC!I81+JAN!I81+FEB!I81+MAR!I81+APR!I81+MAY!I81+JNE!I81</f>
        <v>75094.513</v>
      </c>
      <c r="K81" s="18">
        <f>JLY!K81+AUG!K81+SEP!K81+OCT!K81+NOV!K81+DEC!K81+JAN!K81+FEB!K81+MAR!K81+APR!K81+MAY!K81+JNE!K81</f>
        <v>40435.507</v>
      </c>
      <c r="M81" s="14">
        <v>0.3414</v>
      </c>
      <c r="O81" s="18">
        <f>JLY!O81+AUG!O81+SEP!O81+OCT!O81+NOV!O81+DEC!O81+JAN!O81+FEB!O81+MAR!O81+APR!O81+MAY!O81+JNE!O81</f>
        <v>13804.682089799995</v>
      </c>
      <c r="P81" s="18"/>
      <c r="Q81" s="18">
        <f>JLY!Q81+AUG!Q81+SEP!Q81+OCT!Q81+NOV!Q81+DEC!Q81+JAN!Q81+FEB!Q81+MAR!Q81+APR!Q81+MAY!Q81+JNE!Q81</f>
        <v>26630.824910199997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2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0.2923</v>
      </c>
      <c r="O82" s="18">
        <f>JLY!O82+AUG!O82+SEP!O82+OCT!O82+NOV!O82+DEC!O82+JAN!O82+FEB!O82+MAR!O82+APR!O82+MAY!O82+JNE!O82</f>
        <v>0</v>
      </c>
      <c r="P82" s="18"/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2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P83" s="18"/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2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0.3227</v>
      </c>
      <c r="O84" s="18">
        <f>JLY!O84+AUG!O84+SEP!O84+OCT!O84+NOV!O84+DEC!O84+JAN!O84+FEB!O84+MAR!O84+APR!O84+MAY!O84+JNE!O84</f>
        <v>0</v>
      </c>
      <c r="P84" s="18"/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2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0.4397</v>
      </c>
      <c r="O85" s="18">
        <f>JLY!O85+AUG!O85+SEP!O85+OCT!O85+NOV!O85+DEC!O85+JAN!O85+FEB!O85+MAR!O85+APR!O85+MAY!O85+JNE!O85</f>
        <v>0</v>
      </c>
      <c r="P85" s="18"/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242322.39000000004</v>
      </c>
      <c r="G86" s="22">
        <v>0.65</v>
      </c>
      <c r="I86" s="18">
        <f>JLY!I86+AUG!I86+SEP!I86+OCT!I86+NOV!I86+DEC!I86+JAN!I86+FEB!I86+MAR!I86+APR!I86+MAY!I86+JNE!I86</f>
        <v>157509.5535</v>
      </c>
      <c r="K86" s="18">
        <f>JLY!K86+AUG!K86+SEP!K86+OCT!K86+NOV!K86+DEC!K86+JAN!K86+FEB!K86+MAR!K86+APR!K86+MAY!K86+JNE!K86</f>
        <v>84812.83649999999</v>
      </c>
      <c r="M86" s="14">
        <v>0.2336</v>
      </c>
      <c r="O86" s="18">
        <f>JLY!O86+AUG!O86+SEP!O86+OCT!O86+NOV!O86+DEC!O86+JAN!O86+FEB!O86+MAR!O86+APR!O86+MAY!O86+JNE!O86</f>
        <v>19812.2786064</v>
      </c>
      <c r="P86" s="18"/>
      <c r="Q86" s="18">
        <f>JLY!Q86+AUG!Q86+SEP!Q86+OCT!Q86+NOV!Q86+DEC!Q86+JAN!Q86+FEB!Q86+MAR!Q86+APR!Q86+MAY!Q86+JNE!Q86</f>
        <v>65000.557893599995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39714.38</v>
      </c>
      <c r="G87" s="22">
        <v>0.65</v>
      </c>
      <c r="I87" s="18">
        <f>JLY!I87+AUG!I87+SEP!I87+OCT!I87+NOV!I87+DEC!I87+JAN!I87+FEB!I87+MAR!I87+APR!I87+MAY!I87+JNE!I87</f>
        <v>25814.346999999998</v>
      </c>
      <c r="K87" s="18">
        <f>JLY!K87+AUG!K87+SEP!K87+OCT!K87+NOV!K87+DEC!K87+JAN!K87+FEB!K87+MAR!K87+APR!K87+MAY!K87+JNE!K87</f>
        <v>13900.033</v>
      </c>
      <c r="M87" s="14">
        <v>0.3445</v>
      </c>
      <c r="O87" s="18">
        <f>JLY!O87+AUG!O87+SEP!O87+OCT!O87+NOV!O87+DEC!O87+JAN!O87+FEB!O87+MAR!O87+APR!O87+MAY!O87+JNE!O87</f>
        <v>4788.5613685</v>
      </c>
      <c r="P87" s="18"/>
      <c r="Q87" s="18">
        <f>JLY!Q87+AUG!Q87+SEP!Q87+OCT!Q87+NOV!Q87+DEC!Q87+JAN!Q87+FEB!Q87+MAR!Q87+APR!Q87+MAY!Q87+JNE!Q87</f>
        <v>9111.4716315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63489.64</v>
      </c>
      <c r="G88" s="22">
        <v>0.65</v>
      </c>
      <c r="I88" s="18">
        <f>JLY!I88+AUG!I88+SEP!I88+OCT!I88+NOV!I88+DEC!I88+JAN!I88+FEB!I88+MAR!I88+APR!I88+MAY!I88+JNE!I88</f>
        <v>41268.265999999996</v>
      </c>
      <c r="K88" s="18">
        <f>JLY!K88+AUG!K88+SEP!K88+OCT!K88+NOV!K88+DEC!K88+JAN!K88+FEB!K88+MAR!K88+APR!K88+MAY!K88+JNE!K88</f>
        <v>22221.374</v>
      </c>
      <c r="M88" s="14">
        <v>0.1894</v>
      </c>
      <c r="O88" s="18">
        <f>JLY!O88+AUG!O88+SEP!O88+OCT!O88+NOV!O88+DEC!O88+JAN!O88+FEB!O88+MAR!O88+APR!O88+MAY!O88+JNE!O88</f>
        <v>4208.7282356</v>
      </c>
      <c r="P88" s="18"/>
      <c r="Q88" s="18">
        <f>JLY!Q88+AUG!Q88+SEP!Q88+OCT!Q88+NOV!Q88+DEC!Q88+JAN!Q88+FEB!Q88+MAR!Q88+APR!Q88+MAY!Q88+JNE!Q88</f>
        <v>18012.645764399997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2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0.3154</v>
      </c>
      <c r="O89" s="18">
        <f>JLY!O89+AUG!O89+SEP!O89+OCT!O89+NOV!O89+DEC!O89+JAN!O89+FEB!O89+MAR!O89+APR!O89+MAY!O89+JNE!O89</f>
        <v>0</v>
      </c>
      <c r="P89" s="18"/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20946.82</v>
      </c>
      <c r="G90" s="22">
        <v>0.65</v>
      </c>
      <c r="I90" s="18">
        <f>JLY!I90+AUG!I90+SEP!I90+OCT!I90+NOV!I90+DEC!I90+JAN!I90+FEB!I90+MAR!I90+APR!I90+MAY!I90+JNE!I90</f>
        <v>13615.433</v>
      </c>
      <c r="K90" s="18">
        <f>JLY!K90+AUG!K90+SEP!K90+OCT!K90+NOV!K90+DEC!K90+JAN!K90+FEB!K90+MAR!K90+APR!K90+MAY!K90+JNE!K90</f>
        <v>7331.387000000001</v>
      </c>
      <c r="M90" s="14">
        <v>0.3517</v>
      </c>
      <c r="O90" s="18">
        <f>JLY!O90+AUG!O90+SEP!O90+OCT!O90+NOV!O90+DEC!O90+JAN!O90+FEB!O90+MAR!O90+APR!O90+MAY!O90+JNE!O90</f>
        <v>2578.4488079000002</v>
      </c>
      <c r="P90" s="18"/>
      <c r="Q90" s="18">
        <f>JLY!Q90+AUG!Q90+SEP!Q90+OCT!Q90+NOV!Q90+DEC!Q90+JAN!Q90+FEB!Q90+MAR!Q90+APR!Q90+MAY!Q90+JNE!Q90</f>
        <v>4752.9381921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2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0.2337</v>
      </c>
      <c r="O91" s="18">
        <f>JLY!O91+AUG!O91+SEP!O91+OCT!O91+NOV!O91+DEC!O91+JAN!O91+FEB!O91+MAR!O91+APR!O91+MAY!O91+JNE!O91</f>
        <v>0</v>
      </c>
      <c r="P91" s="18"/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2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P92" s="18"/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653</v>
      </c>
      <c r="G93" s="22">
        <v>0.65</v>
      </c>
      <c r="I93" s="18">
        <f>JLY!I93+AUG!I93+SEP!I93+OCT!I93+NOV!I93+DEC!I93+JAN!I93+FEB!I93+MAR!I93+APR!I93+MAY!I93+JNE!I93</f>
        <v>424.45</v>
      </c>
      <c r="K93" s="18">
        <f>JLY!K93+AUG!K93+SEP!K93+OCT!K93+NOV!K93+DEC!K93+JAN!K93+FEB!K93+MAR!K93+APR!K93+MAY!K93+JNE!K93</f>
        <v>228.55</v>
      </c>
      <c r="M93" s="14">
        <v>0.4588</v>
      </c>
      <c r="O93" s="18">
        <f>JLY!O93+AUG!O93+SEP!O93+OCT!O93+NOV!O93+DEC!O93+JAN!O93+FEB!O93+MAR!O93+APR!O93+MAY!O93+JNE!O93</f>
        <v>104.85874</v>
      </c>
      <c r="P93" s="18"/>
      <c r="Q93" s="18">
        <f>JLY!Q93+AUG!Q93+SEP!Q93+OCT!Q93+NOV!Q93+DEC!Q93+JAN!Q93+FEB!Q93+MAR!Q93+APR!Q93+MAY!Q93+JNE!Q93</f>
        <v>123.69126000000001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61895</v>
      </c>
      <c r="G94" s="22">
        <v>0.65</v>
      </c>
      <c r="I94" s="18">
        <f>JLY!I94+AUG!I94+SEP!I94+OCT!I94+NOV!I94+DEC!I94+JAN!I94+FEB!I94+MAR!I94+APR!I94+MAY!I94+JNE!I94</f>
        <v>40231.75</v>
      </c>
      <c r="K94" s="18">
        <f>JLY!K94+AUG!K94+SEP!K94+OCT!K94+NOV!K94+DEC!K94+JAN!K94+FEB!K94+MAR!K94+APR!K94+MAY!K94+JNE!K94</f>
        <v>21663.249999999996</v>
      </c>
      <c r="M94" s="14">
        <v>0.4439</v>
      </c>
      <c r="O94" s="18">
        <f>JLY!O94+AUG!O94+SEP!O94+OCT!O94+NOV!O94+DEC!O94+JAN!O94+FEB!O94+MAR!O94+APR!O94+MAY!O94+JNE!O94</f>
        <v>9616.316674999998</v>
      </c>
      <c r="P94" s="18"/>
      <c r="Q94" s="18">
        <f>JLY!Q94+AUG!Q94+SEP!Q94+OCT!Q94+NOV!Q94+DEC!Q94+JAN!Q94+FEB!Q94+MAR!Q94+APR!Q94+MAY!Q94+JNE!Q94</f>
        <v>12046.933324999998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2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P95" s="18"/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2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P96" s="18"/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90008.86</v>
      </c>
      <c r="G97" s="22">
        <v>0.65</v>
      </c>
      <c r="I97" s="18">
        <f>JLY!I97+AUG!I97+SEP!I97+OCT!I97+NOV!I97+DEC!I97+JAN!I97+FEB!I97+MAR!I97+APR!I97+MAY!I97+JNE!I97</f>
        <v>58505.75900000001</v>
      </c>
      <c r="K97" s="18">
        <f>JLY!K97+AUG!K97+SEP!K97+OCT!K97+NOV!K97+DEC!K97+JAN!K97+FEB!K97+MAR!K97+APR!K97+MAY!K97+JNE!K97</f>
        <v>31503.101</v>
      </c>
      <c r="M97" s="14">
        <v>0.2455</v>
      </c>
      <c r="O97" s="18">
        <f>JLY!O97+AUG!O97+SEP!O97+OCT!O97+NOV!O97+DEC!O97+JAN!O97+FEB!O97+MAR!O97+APR!O97+MAY!O97+JNE!O97</f>
        <v>7734.011295499999</v>
      </c>
      <c r="P97" s="18"/>
      <c r="Q97" s="18">
        <f>JLY!Q97+AUG!Q97+SEP!Q97+OCT!Q97+NOV!Q97+DEC!Q97+JAN!Q97+FEB!Q97+MAR!Q97+APR!Q97+MAY!Q97+JNE!Q97</f>
        <v>23769.089704499995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118257.65999999999</v>
      </c>
      <c r="G98" s="22">
        <v>0.65</v>
      </c>
      <c r="I98" s="18">
        <f>JLY!I98+AUG!I98+SEP!I98+OCT!I98+NOV!I98+DEC!I98+JAN!I98+FEB!I98+MAR!I98+APR!I98+MAY!I98+JNE!I98</f>
        <v>76867.479</v>
      </c>
      <c r="K98" s="18">
        <f>JLY!K98+AUG!K98+SEP!K98+OCT!K98+NOV!K98+DEC!K98+JAN!K98+FEB!K98+MAR!K98+APR!K98+MAY!K98+JNE!K98</f>
        <v>41390.181</v>
      </c>
      <c r="M98" s="14">
        <v>0.3853</v>
      </c>
      <c r="O98" s="18">
        <f>JLY!O98+AUG!O98+SEP!O98+OCT!O98+NOV!O98+DEC!O98+JAN!O98+FEB!O98+MAR!O98+APR!O98+MAY!O98+JNE!O98</f>
        <v>15947.636739299996</v>
      </c>
      <c r="P98" s="18"/>
      <c r="Q98" s="18">
        <f>JLY!Q98+AUG!Q98+SEP!Q98+OCT!Q98+NOV!Q98+DEC!Q98+JAN!Q98+FEB!Q98+MAR!Q98+APR!Q98+MAY!Q98+JNE!Q98</f>
        <v>25442.544260699993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2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0.276</v>
      </c>
      <c r="O99" s="18">
        <f>JLY!O99+AUG!O99+SEP!O99+OCT!O99+NOV!O99+DEC!O99+JAN!O99+FEB!O99+MAR!O99+APR!O99+MAY!O99+JNE!O99</f>
        <v>0</v>
      </c>
      <c r="P99" s="18"/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2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P100" s="18"/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2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0.2755</v>
      </c>
      <c r="O101" s="18">
        <f>JLY!O101+AUG!O101+SEP!O101+OCT!O101+NOV!O101+DEC!O101+JAN!O101+FEB!O101+MAR!O101+APR!O101+MAY!O101+JNE!O101</f>
        <v>0</v>
      </c>
      <c r="P101" s="18"/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2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0.2708</v>
      </c>
      <c r="O102" s="18">
        <f>JLY!O102+AUG!O102+SEP!O102+OCT!O102+NOV!O102+DEC!O102+JAN!O102+FEB!O102+MAR!O102+APR!O102+MAY!O102+JNE!O102</f>
        <v>0</v>
      </c>
      <c r="P102" s="18"/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33612</v>
      </c>
      <c r="G103" s="22">
        <v>0.65</v>
      </c>
      <c r="I103" s="18">
        <f>JLY!I103+AUG!I103+SEP!I103+OCT!I103+NOV!I103+DEC!I103+JAN!I103+FEB!I103+MAR!I103+APR!I103+MAY!I103+JNE!I103</f>
        <v>21847.800000000003</v>
      </c>
      <c r="K103" s="18">
        <f>JLY!K103+AUG!K103+SEP!K103+OCT!K103+NOV!K103+DEC!K103+JAN!K103+FEB!K103+MAR!K103+APR!K103+MAY!K103+JNE!K103</f>
        <v>11764.199999999997</v>
      </c>
      <c r="M103" s="14">
        <v>0.3888</v>
      </c>
      <c r="O103" s="18">
        <f>JLY!O103+AUG!O103+SEP!O103+OCT!O103+NOV!O103+DEC!O103+JAN!O103+FEB!O103+MAR!O103+APR!O103+MAY!O103+JNE!O103</f>
        <v>4573.920959999999</v>
      </c>
      <c r="P103" s="18"/>
      <c r="Q103" s="18">
        <f>JLY!Q103+AUG!Q103+SEP!Q103+OCT!Q103+NOV!Q103+DEC!Q103+JAN!Q103+FEB!Q103+MAR!Q103+APR!Q103+MAY!Q103+JNE!Q103</f>
        <v>7190.279039999999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2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0.5309</v>
      </c>
      <c r="O104" s="18">
        <f>JLY!O104+AUG!O104+SEP!O104+OCT!O104+NOV!O104+DEC!O104+JAN!O104+FEB!O104+MAR!O104+APR!O104+MAY!O104+JNE!O104</f>
        <v>0</v>
      </c>
      <c r="P104" s="18"/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2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P105" s="18"/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2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0.2547</v>
      </c>
      <c r="O106" s="18">
        <f>JLY!O106+AUG!O106+SEP!O106+OCT!O106+NOV!O106+DEC!O106+JAN!O106+FEB!O106+MAR!O106+APR!O106+MAY!O106+JNE!O106</f>
        <v>0</v>
      </c>
      <c r="P106" s="18"/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33951.28</v>
      </c>
      <c r="G107" s="22">
        <v>0.65</v>
      </c>
      <c r="I107" s="18">
        <f>JLY!I107+AUG!I107+SEP!I107+OCT!I107+NOV!I107+DEC!I107+JAN!I107+FEB!I107+MAR!I107+APR!I107+MAY!I107+JNE!I107</f>
        <v>22068.332000000002</v>
      </c>
      <c r="K107" s="18">
        <f>JLY!K107+AUG!K107+SEP!K107+OCT!K107+NOV!K107+DEC!K107+JAN!K107+FEB!K107+MAR!K107+APR!K107+MAY!K107+JNE!K107</f>
        <v>11882.947999999997</v>
      </c>
      <c r="M107" s="14">
        <v>0.2329</v>
      </c>
      <c r="O107" s="18">
        <f>JLY!O107+AUG!O107+SEP!O107+OCT!O107+NOV!O107+DEC!O107+JAN!O107+FEB!O107+MAR!O107+APR!O107+MAY!O107+JNE!O107</f>
        <v>2767.538589199999</v>
      </c>
      <c r="P107" s="18"/>
      <c r="Q107" s="18">
        <f>JLY!Q107+AUG!Q107+SEP!Q107+OCT!Q107+NOV!Q107+DEC!Q107+JAN!Q107+FEB!Q107+MAR!Q107+APR!Q107+MAY!Q107+JNE!Q107</f>
        <v>9115.409410799997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0</v>
      </c>
      <c r="G108" s="22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0.3068</v>
      </c>
      <c r="O108" s="18">
        <f>JLY!O108+AUG!O108+SEP!O108+OCT!O108+NOV!O108+DEC!O108+JAN!O108+FEB!O108+MAR!O108+APR!O108+MAY!O108+JNE!O108</f>
        <v>0</v>
      </c>
      <c r="P108" s="18"/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2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0.3715</v>
      </c>
      <c r="O109" s="18">
        <f>JLY!O109+AUG!O109+SEP!O109+OCT!O109+NOV!O109+DEC!O109+JAN!O109+FEB!O109+MAR!O109+APR!O109+MAY!O109+JNE!O109</f>
        <v>0</v>
      </c>
      <c r="P109" s="18"/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2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0.4027</v>
      </c>
      <c r="O110" s="18">
        <f>JLY!O110+AUG!O110+SEP!O110+OCT!O110+NOV!O110+DEC!O110+JAN!O110+FEB!O110+MAR!O110+APR!O110+MAY!O110+JNE!O110</f>
        <v>0</v>
      </c>
      <c r="P110" s="18"/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2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0.2496</v>
      </c>
      <c r="O111" s="18">
        <f>JLY!O111+AUG!O111+SEP!O111+OCT!O111+NOV!O111+DEC!O111+JAN!O111+FEB!O111+MAR!O111+APR!O111+MAY!O111+JNE!O111</f>
        <v>0</v>
      </c>
      <c r="P111" s="18"/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2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0.2223</v>
      </c>
      <c r="O112" s="18">
        <f>JLY!O112+AUG!O112+SEP!O112+OCT!O112+NOV!O112+DEC!O112+JAN!O112+FEB!O112+MAR!O112+APR!O112+MAY!O112+JNE!O112</f>
        <v>0</v>
      </c>
      <c r="P112" s="18"/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2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0.371</v>
      </c>
      <c r="O113" s="18">
        <f>JLY!O113+AUG!O113+SEP!O113+OCT!O113+NOV!O113+DEC!O113+JAN!O113+FEB!O113+MAR!O113+APR!O113+MAY!O113+JNE!O113</f>
        <v>0</v>
      </c>
      <c r="P113" s="18"/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2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0.3441</v>
      </c>
      <c r="O114" s="18">
        <f>JLY!O114+AUG!O114+SEP!O114+OCT!O114+NOV!O114+DEC!O114+JAN!O114+FEB!O114+MAR!O114+APR!O114+MAY!O114+JNE!O114</f>
        <v>0</v>
      </c>
      <c r="P114" s="18"/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2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P115" s="18"/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0</v>
      </c>
      <c r="G116" s="22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0.3223</v>
      </c>
      <c r="O116" s="18">
        <f>JLY!O116+AUG!O116+SEP!O116+OCT!O116+NOV!O116+DEC!O116+JAN!O116+FEB!O116+MAR!O116+APR!O116+MAY!O116+JNE!O116</f>
        <v>0</v>
      </c>
      <c r="P116" s="18"/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2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0.3808</v>
      </c>
      <c r="O117" s="18">
        <f>JLY!O117+AUG!O117+SEP!O117+OCT!O117+NOV!O117+DEC!O117+JAN!O117+FEB!O117+MAR!O117+APR!O117+MAY!O117+JNE!O117</f>
        <v>0</v>
      </c>
      <c r="P117" s="18"/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67005.58</v>
      </c>
      <c r="G118" s="22">
        <v>0.65</v>
      </c>
      <c r="I118" s="18">
        <f>JLY!I118+AUG!I118+SEP!I118+OCT!I118+NOV!I118+DEC!I118+JAN!I118+FEB!I118+MAR!I118+APR!I118+MAY!I118+JNE!I118</f>
        <v>43553.627</v>
      </c>
      <c r="K118" s="18">
        <f>JLY!K118+AUG!K118+SEP!K118+OCT!K118+NOV!K118+DEC!K118+JAN!K118+FEB!K118+MAR!K118+APR!K118+MAY!K118+JNE!K118</f>
        <v>23451.953</v>
      </c>
      <c r="M118" s="14">
        <v>0.2667</v>
      </c>
      <c r="O118" s="18">
        <f>JLY!O118+AUG!O118+SEP!O118+OCT!O118+NOV!O118+DEC!O118+JAN!O118+FEB!O118+MAR!O118+APR!O118+MAY!O118+JNE!O118</f>
        <v>6254.635865099999</v>
      </c>
      <c r="P118" s="18"/>
      <c r="Q118" s="18">
        <f>JLY!Q118+AUG!Q118+SEP!Q118+OCT!Q118+NOV!Q118+DEC!Q118+JAN!Q118+FEB!Q118+MAR!Q118+APR!Q118+MAY!Q118+JNE!Q118</f>
        <v>17197.317134899997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2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P119" s="18"/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132114.09999999998</v>
      </c>
      <c r="G120" s="22">
        <v>0.65</v>
      </c>
      <c r="I120" s="18">
        <f>JLY!I120+AUG!I120+SEP!I120+OCT!I120+NOV!I120+DEC!I120+JAN!I120+FEB!I120+MAR!I120+APR!I120+MAY!I120+JNE!I120</f>
        <v>85874.165</v>
      </c>
      <c r="K120" s="18">
        <f>JLY!K120+AUG!K120+SEP!K120+OCT!K120+NOV!K120+DEC!K120+JAN!K120+FEB!K120+MAR!K120+APR!K120+MAY!K120+JNE!K120</f>
        <v>46239.935</v>
      </c>
      <c r="M120" s="14">
        <v>0.2736</v>
      </c>
      <c r="O120" s="18">
        <f>JLY!O120+AUG!O120+SEP!O120+OCT!O120+NOV!O120+DEC!O120+JAN!O120+FEB!O120+MAR!O120+APR!O120+MAY!O120+JNE!O120</f>
        <v>12651.246216</v>
      </c>
      <c r="P120" s="18"/>
      <c r="Q120" s="18">
        <f>JLY!Q120+AUG!Q120+SEP!Q120+OCT!Q120+NOV!Q120+DEC!Q120+JAN!Q120+FEB!Q120+MAR!Q120+APR!Q120+MAY!Q120+JNE!Q120</f>
        <v>33588.688784000005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2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0.4168</v>
      </c>
      <c r="O121" s="18">
        <f>JLY!O121+AUG!O121+SEP!O121+OCT!O121+NOV!O121+DEC!O121+JAN!O121+FEB!O121+MAR!O121+APR!O121+MAY!O121+JNE!O121</f>
        <v>0</v>
      </c>
      <c r="P121" s="18"/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2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P122" s="18"/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2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0.3321</v>
      </c>
      <c r="O123" s="18">
        <f>JLY!O123+AUG!O123+SEP!O123+OCT!O123+NOV!O123+DEC!O123+JAN!O123+FEB!O123+MAR!O123+APR!O123+MAY!O123+JNE!O123</f>
        <v>0</v>
      </c>
      <c r="P123" s="18"/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0</v>
      </c>
      <c r="G124" s="22">
        <v>0.65</v>
      </c>
      <c r="I124" s="18">
        <f>JLY!I124+AUG!I124+SEP!I124+OCT!I124+NOV!I124+DEC!I124+JAN!I124+FEB!I124+MAR!I124+APR!I124+MAY!I124+JNE!I124</f>
        <v>0</v>
      </c>
      <c r="K124" s="18">
        <f>JLY!K124+AUG!K124+SEP!K124+OCT!K124+NOV!K124+DEC!K124+JAN!K124+FEB!K124+MAR!K124+APR!K124+MAY!K124+JNE!K124</f>
        <v>0</v>
      </c>
      <c r="M124" s="14">
        <v>0.2773</v>
      </c>
      <c r="O124" s="18">
        <f>JLY!O124+AUG!O124+SEP!O124+OCT!O124+NOV!O124+DEC!O124+JAN!O124+FEB!O124+MAR!O124+APR!O124+MAY!O124+JNE!O124</f>
        <v>0</v>
      </c>
      <c r="P124" s="18"/>
      <c r="Q124" s="18">
        <f>JLY!Q124+AUG!Q124+SEP!Q124+OCT!Q124+NOV!Q124+DEC!Q124+JAN!Q124+FEB!Q124+MAR!Q124+APR!Q124+MAY!Q124+JNE!Q124</f>
        <v>0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152690.3</v>
      </c>
      <c r="G125" s="22">
        <v>0.65</v>
      </c>
      <c r="I125" s="18">
        <f>JLY!I125+AUG!I125+SEP!I125+OCT!I125+NOV!I125+DEC!I125+JAN!I125+FEB!I125+MAR!I125+APR!I125+MAY!I125+JNE!I125</f>
        <v>99248.695</v>
      </c>
      <c r="K125" s="18">
        <f>JLY!K125+AUG!K125+SEP!K125+OCT!K125+NOV!K125+DEC!K125+JAN!K125+FEB!K125+MAR!K125+APR!K125+MAY!K125+JNE!K125</f>
        <v>53441.60500000001</v>
      </c>
      <c r="M125" s="14">
        <v>0.2455</v>
      </c>
      <c r="O125" s="18">
        <f>JLY!O125+AUG!O125+SEP!O125+OCT!O125+NOV!O125+DEC!O125+JAN!O125+FEB!O125+MAR!O125+APR!O125+MAY!O125+JNE!O125</f>
        <v>13119.9140275</v>
      </c>
      <c r="P125" s="18"/>
      <c r="Q125" s="18">
        <f>JLY!Q125+AUG!Q125+SEP!Q125+OCT!Q125+NOV!Q125+DEC!Q125+JAN!Q125+FEB!Q125+MAR!Q125+APR!Q125+MAY!Q125+JNE!Q125</f>
        <v>40321.6909725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2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P126" s="18"/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2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0.3535</v>
      </c>
      <c r="O127" s="18">
        <f>JLY!O127+AUG!O127+SEP!O127+OCT!O127+NOV!O127+DEC!O127+JAN!O127+FEB!O127+MAR!O127+APR!O127+MAY!O127+JNE!O127</f>
        <v>0</v>
      </c>
      <c r="P127" s="18"/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2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P128" s="18"/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326.5</v>
      </c>
      <c r="G129" s="22">
        <v>0.65</v>
      </c>
      <c r="I129" s="18">
        <f>JLY!I129+AUG!I129+SEP!I129+OCT!I129+NOV!I129+DEC!I129+JAN!I129+FEB!I129+MAR!I129+APR!I129+MAY!I129+JNE!I129</f>
        <v>212.225</v>
      </c>
      <c r="K129" s="18">
        <f>JLY!K129+AUG!K129+SEP!K129+OCT!K129+NOV!K129+DEC!K129+JAN!K129+FEB!K129+MAR!K129+APR!K129+MAY!K129+JNE!K129</f>
        <v>114.275</v>
      </c>
      <c r="M129" s="14">
        <v>0.2605</v>
      </c>
      <c r="O129" s="18">
        <f>JLY!O129+AUG!O129+SEP!O129+OCT!O129+NOV!O129+DEC!O129+JAN!O129+FEB!O129+MAR!O129+APR!O129+MAY!O129+JNE!O129</f>
        <v>29.768637500000004</v>
      </c>
      <c r="P129" s="18"/>
      <c r="Q129" s="18">
        <f>JLY!Q129+AUG!Q129+SEP!Q129+OCT!Q129+NOV!Q129+DEC!Q129+JAN!Q129+FEB!Q129+MAR!Q129+APR!Q129+MAY!Q129+JNE!Q129</f>
        <v>84.5063625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2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0.2035</v>
      </c>
      <c r="O130" s="18">
        <f>JLY!O130+AUG!O130+SEP!O130+OCT!O130+NOV!O130+DEC!O130+JAN!O130+FEB!O130+MAR!O130+APR!O130+MAY!O130+JNE!O130</f>
        <v>0</v>
      </c>
      <c r="P130" s="18"/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653</v>
      </c>
      <c r="G131" s="22">
        <v>0.65</v>
      </c>
      <c r="I131" s="18">
        <f>JLY!I131+AUG!I131+SEP!I131+OCT!I131+NOV!I131+DEC!I131+JAN!I131+FEB!I131+MAR!I131+APR!I131+MAY!I131+JNE!I131</f>
        <v>424.45</v>
      </c>
      <c r="K131" s="18">
        <f>JLY!K131+AUG!K131+SEP!K131+OCT!K131+NOV!K131+DEC!K131+JAN!K131+FEB!K131+MAR!K131+APR!K131+MAY!K131+JNE!K131</f>
        <v>228.55</v>
      </c>
      <c r="M131" s="14">
        <v>0.3691</v>
      </c>
      <c r="O131" s="18">
        <f>JLY!O131+AUG!O131+SEP!O131+OCT!O131+NOV!O131+DEC!O131+JAN!O131+FEB!O131+MAR!O131+APR!O131+MAY!O131+JNE!O131</f>
        <v>84.357805</v>
      </c>
      <c r="P131" s="18"/>
      <c r="Q131" s="18">
        <f>JLY!Q131+AUG!Q131+SEP!Q131+OCT!Q131+NOV!Q131+DEC!Q131+JAN!Q131+FEB!Q131+MAR!Q131+APR!Q131+MAY!Q131+JNE!Q131</f>
        <v>144.19219500000003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110671</v>
      </c>
      <c r="G132" s="22">
        <v>0.65</v>
      </c>
      <c r="I132" s="18">
        <f>JLY!I132+AUG!I132+SEP!I132+OCT!I132+NOV!I132+DEC!I132+JAN!I132+FEB!I132+MAR!I132+APR!I132+MAY!I132+JNE!I132</f>
        <v>71936.15000000001</v>
      </c>
      <c r="K132" s="18">
        <f>JLY!K132+AUG!K132+SEP!K132+OCT!K132+NOV!K132+DEC!K132+JAN!K132+FEB!K132+MAR!K132+APR!K132+MAY!K132+JNE!K132</f>
        <v>38734.84999999999</v>
      </c>
      <c r="M132" s="14">
        <v>0.3072</v>
      </c>
      <c r="O132" s="18">
        <f>JLY!O132+AUG!O132+SEP!O132+OCT!O132+NOV!O132+DEC!O132+JAN!O132+FEB!O132+MAR!O132+APR!O132+MAY!O132+JNE!O132</f>
        <v>11899.345919999998</v>
      </c>
      <c r="P132" s="18"/>
      <c r="Q132" s="18">
        <f>JLY!Q132+AUG!Q132+SEP!Q132+OCT!Q132+NOV!Q132+DEC!Q132+JAN!Q132+FEB!Q132+MAR!Q132+APR!Q132+MAY!Q132+JNE!Q132</f>
        <v>26835.504080000002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2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0.3513</v>
      </c>
      <c r="O133" s="18">
        <f>JLY!O133+AUG!O133+SEP!O133+OCT!O133+NOV!O133+DEC!O133+JAN!O133+FEB!O133+MAR!O133+APR!O133+MAY!O133+JNE!O133</f>
        <v>0</v>
      </c>
      <c r="P133" s="18"/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2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0.2699</v>
      </c>
      <c r="O134" s="18">
        <f>JLY!O134+AUG!O134+SEP!O134+OCT!O134+NOV!O134+DEC!O134+JAN!O134+FEB!O134+MAR!O134+APR!O134+MAY!O134+JNE!O134</f>
        <v>0</v>
      </c>
      <c r="P134" s="18"/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48886.04</v>
      </c>
      <c r="G135" s="22">
        <v>0.65</v>
      </c>
      <c r="I135" s="18">
        <f>JLY!I135+AUG!I135+SEP!I135+OCT!I135+NOV!I135+DEC!I135+JAN!I135+FEB!I135+MAR!I135+APR!I135+MAY!I135+JNE!I135</f>
        <v>31775.926</v>
      </c>
      <c r="K135" s="18">
        <f>JLY!K135+AUG!K135+SEP!K135+OCT!K135+NOV!K135+DEC!K135+JAN!K135+FEB!K135+MAR!K135+APR!K135+MAY!K135+JNE!K135</f>
        <v>17110.113999999998</v>
      </c>
      <c r="M135" s="14">
        <v>0.2432</v>
      </c>
      <c r="O135" s="18">
        <f>JLY!O135+AUG!O135+SEP!O135+OCT!O135+NOV!O135+DEC!O135+JAN!O135+FEB!O135+MAR!O135+APR!O135+MAY!O135+JNE!O135</f>
        <v>4161.179724799999</v>
      </c>
      <c r="P135" s="18"/>
      <c r="Q135" s="18">
        <f>JLY!Q135+AUG!Q135+SEP!Q135+OCT!Q135+NOV!Q135+DEC!Q135+JAN!Q135+FEB!Q135+MAR!Q135+APR!Q135+MAY!Q135+JNE!Q135</f>
        <v>12948.9342752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167390.5</v>
      </c>
      <c r="G136" s="22">
        <v>0.65</v>
      </c>
      <c r="I136" s="18">
        <f>JLY!I136+AUG!I136+SEP!I136+OCT!I136+NOV!I136+DEC!I136+JAN!I136+FEB!I136+MAR!I136+APR!I136+MAY!I136+JNE!I136</f>
        <v>108803.82500000001</v>
      </c>
      <c r="K136" s="18">
        <f>JLY!K136+AUG!K136+SEP!K136+OCT!K136+NOV!K136+DEC!K136+JAN!K136+FEB!K136+MAR!K136+APR!K136+MAY!K136+JNE!K136</f>
        <v>58586.67499999999</v>
      </c>
      <c r="M136" s="14">
        <v>0.3569</v>
      </c>
      <c r="O136" s="18">
        <f>JLY!O136+AUG!O136+SEP!O136+OCT!O136+NOV!O136+DEC!O136+JAN!O136+FEB!O136+MAR!O136+APR!O136+MAY!O136+JNE!O136</f>
        <v>20909.584307499998</v>
      </c>
      <c r="P136" s="18"/>
      <c r="Q136" s="18">
        <f>JLY!Q136+AUG!Q136+SEP!Q136+OCT!Q136+NOV!Q136+DEC!Q136+JAN!Q136+FEB!Q136+MAR!Q136+APR!Q136+MAY!Q136+JNE!Q136</f>
        <v>37677.090692499994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2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0.3843</v>
      </c>
      <c r="O137" s="18">
        <f>JLY!O137+AUG!O137+SEP!O137+OCT!O137+NOV!O137+DEC!O137+JAN!O137+FEB!O137+MAR!O137+APR!O137+MAY!O137+JNE!O137</f>
        <v>0</v>
      </c>
      <c r="P137" s="18"/>
      <c r="Q137" s="18">
        <f>JLY!Q137+AUG!Q137+SEP!Q137+OCT!Q137+NOV!Q137+DEC!Q137+JAN!Q137+FEB!Q137+MAR!Q137+APR!Q137+MAY!Q137+JNE!Q137</f>
        <v>0</v>
      </c>
      <c r="S137" s="16">
        <f t="shared" si="1"/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2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P138" s="18"/>
      <c r="Q138" s="18">
        <f>JLY!Q138+AUG!Q138+SEP!Q138+OCT!Q138+NOV!Q138+DEC!Q138+JAN!Q138+FEB!Q138+MAR!Q138+APR!Q138+MAY!Q138+JNE!Q138</f>
        <v>0</v>
      </c>
      <c r="S138" s="16">
        <f>E138-(I138+O138+Q138)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49561.850000000006</v>
      </c>
      <c r="G139" s="22">
        <v>0.65</v>
      </c>
      <c r="I139" s="18">
        <f>JLY!I139+AUG!I139+SEP!I139+OCT!I139+NOV!I139+DEC!I139+JAN!I139+FEB!I139+MAR!I139+APR!I139+MAY!I139+JNE!I139</f>
        <v>32215.2025</v>
      </c>
      <c r="K139" s="18">
        <f>JLY!K139+AUG!K139+SEP!K139+OCT!K139+NOV!K139+DEC!K139+JAN!K139+FEB!K139+MAR!K139+APR!K139+MAY!K139+JNE!K139</f>
        <v>17346.6475</v>
      </c>
      <c r="M139" s="14">
        <v>0.4587</v>
      </c>
      <c r="O139" s="18">
        <f>JLY!O139+AUG!O139+SEP!O139+OCT!O139+NOV!O139+DEC!O139+JAN!O139+FEB!O139+MAR!O139+APR!O139+MAY!O139+JNE!O139</f>
        <v>7956.90720825</v>
      </c>
      <c r="P139" s="18"/>
      <c r="Q139" s="18">
        <f>JLY!Q139+AUG!Q139+SEP!Q139+OCT!Q139+NOV!Q139+DEC!Q139+JAN!Q139+FEB!Q139+MAR!Q139+APR!Q139+MAY!Q139+JNE!Q139</f>
        <v>9389.74029175</v>
      </c>
      <c r="S139" s="16">
        <f>E139-(I139+O139+Q139)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2184551.3000000003</v>
      </c>
      <c r="G143" s="6"/>
      <c r="I143" s="6">
        <f>SUM(I9:I142)</f>
        <v>1419958.3449999997</v>
      </c>
      <c r="K143" s="5">
        <f>SUM(K9:K142)</f>
        <v>764592.9549999998</v>
      </c>
      <c r="O143" s="5">
        <f>SUM(O9:O142)</f>
        <v>230802.8891990499</v>
      </c>
      <c r="Q143" s="16">
        <f>SUM(Q9:Q142)</f>
        <v>533790.0658009499</v>
      </c>
      <c r="S143" s="16">
        <f>SUM(S9:S142)</f>
        <v>0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5" r:id="rId1"/>
  <headerFooter alignWithMargins="0">
    <oddHeader>&amp;CEXTENDED MEDICAID ADJUSTMENTS YEAR-TO-DATE FY2010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4">
      <pane xSplit="3" ySplit="5" topLeftCell="D10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C144" sqref="C14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283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7">
        <v>7452.72</v>
      </c>
      <c r="G9" s="19">
        <v>0.65</v>
      </c>
      <c r="I9" s="20">
        <f>E9*G9</f>
        <v>4844.268</v>
      </c>
      <c r="K9" s="5">
        <f>E9-I9</f>
        <v>2608.452</v>
      </c>
      <c r="M9" s="14">
        <v>0.2332</v>
      </c>
      <c r="O9" s="5">
        <f>K9*M9</f>
        <v>608.2910064</v>
      </c>
      <c r="Q9" s="16">
        <f>K9-O9</f>
        <v>2000.1609936000002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7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7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7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7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7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7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7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7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7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7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7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7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7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7">
        <v>3695.2</v>
      </c>
      <c r="G23" s="19">
        <v>0.65</v>
      </c>
      <c r="I23" s="20">
        <f t="shared" si="0"/>
        <v>2401.88</v>
      </c>
      <c r="K23" s="5">
        <f t="shared" si="1"/>
        <v>1293.3199999999997</v>
      </c>
      <c r="M23" s="14">
        <v>0.2023</v>
      </c>
      <c r="O23" s="5">
        <f t="shared" si="4"/>
        <v>261.63863599999996</v>
      </c>
      <c r="Q23" s="16">
        <f t="shared" si="2"/>
        <v>1031.6813639999998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7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7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7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7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7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7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7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7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7">
        <v>4926.83</v>
      </c>
      <c r="G32" s="19">
        <v>0.65</v>
      </c>
      <c r="I32" s="20">
        <f t="shared" si="0"/>
        <v>3202.4395</v>
      </c>
      <c r="K32" s="5">
        <f t="shared" si="1"/>
        <v>1724.3905</v>
      </c>
      <c r="M32" s="14">
        <v>0.3767</v>
      </c>
      <c r="O32" s="5">
        <f t="shared" si="4"/>
        <v>649.5779013499999</v>
      </c>
      <c r="Q32" s="16">
        <f t="shared" si="2"/>
        <v>1074.81259865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7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7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7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7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7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7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7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7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7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7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7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7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7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7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7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7">
        <v>12150</v>
      </c>
      <c r="G48" s="19">
        <v>0.65</v>
      </c>
      <c r="I48" s="20">
        <f t="shared" si="0"/>
        <v>7897.5</v>
      </c>
      <c r="K48" s="5">
        <f t="shared" si="1"/>
        <v>4252.5</v>
      </c>
      <c r="M48" s="14">
        <v>0.2266</v>
      </c>
      <c r="O48" s="5">
        <f t="shared" si="4"/>
        <v>963.6165</v>
      </c>
      <c r="Q48" s="16">
        <f t="shared" si="2"/>
        <v>3288.8835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7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7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7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7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7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7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7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7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7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7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7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7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7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7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7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7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7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7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7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7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7">
        <v>11380.1</v>
      </c>
      <c r="G69" s="19">
        <v>0.65</v>
      </c>
      <c r="I69" s="20">
        <f t="shared" si="0"/>
        <v>7397.0650000000005</v>
      </c>
      <c r="K69" s="5">
        <f t="shared" si="1"/>
        <v>3983.035</v>
      </c>
      <c r="M69" s="14">
        <v>0.3132</v>
      </c>
      <c r="O69" s="5">
        <f t="shared" si="4"/>
        <v>1247.4865619999998</v>
      </c>
      <c r="Q69" s="16">
        <f t="shared" si="2"/>
        <v>2735.548438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7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7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7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7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7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7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7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7">
        <v>11380.1</v>
      </c>
      <c r="G77" s="19">
        <v>0.65</v>
      </c>
      <c r="I77" s="20">
        <f t="shared" si="5"/>
        <v>7397.0650000000005</v>
      </c>
      <c r="K77" s="5">
        <f t="shared" si="6"/>
        <v>3983.035</v>
      </c>
      <c r="M77" s="14">
        <v>0.2355</v>
      </c>
      <c r="O77" s="5">
        <f t="shared" si="9"/>
        <v>938.0047424999999</v>
      </c>
      <c r="Q77" s="16">
        <f t="shared" si="7"/>
        <v>3045.0302575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7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7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7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7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7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7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7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7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7">
        <v>12835.24</v>
      </c>
      <c r="G86" s="19">
        <v>0.65</v>
      </c>
      <c r="I86" s="20">
        <f t="shared" si="5"/>
        <v>8342.906</v>
      </c>
      <c r="K86" s="5">
        <f t="shared" si="6"/>
        <v>4492.333999999999</v>
      </c>
      <c r="M86" s="14">
        <v>0.2336</v>
      </c>
      <c r="O86" s="5">
        <f t="shared" si="9"/>
        <v>1049.4092223999999</v>
      </c>
      <c r="Q86" s="16">
        <f t="shared" si="7"/>
        <v>3442.9247775999993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7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7">
        <v>12754.02</v>
      </c>
      <c r="G88" s="19">
        <v>0.65</v>
      </c>
      <c r="I88" s="20">
        <f t="shared" si="5"/>
        <v>8290.113000000001</v>
      </c>
      <c r="K88" s="5">
        <f t="shared" si="6"/>
        <v>4463.906999999999</v>
      </c>
      <c r="M88" s="14">
        <v>0.1894</v>
      </c>
      <c r="O88" s="5">
        <f t="shared" si="9"/>
        <v>845.4639857999999</v>
      </c>
      <c r="Q88" s="16">
        <f t="shared" si="7"/>
        <v>3618.443014199999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7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7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7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7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7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7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7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7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7">
        <v>12835.24</v>
      </c>
      <c r="G97" s="19">
        <v>0.65</v>
      </c>
      <c r="I97" s="20">
        <f t="shared" si="5"/>
        <v>8342.906</v>
      </c>
      <c r="K97" s="5">
        <f t="shared" si="6"/>
        <v>4492.333999999999</v>
      </c>
      <c r="M97" s="14">
        <v>0.2455</v>
      </c>
      <c r="O97" s="5">
        <f t="shared" si="9"/>
        <v>1102.8679969999996</v>
      </c>
      <c r="Q97" s="16">
        <f t="shared" si="7"/>
        <v>3389.4660029999995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7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7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7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7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7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7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7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7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7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7">
        <v>8694.84</v>
      </c>
      <c r="G107" s="19">
        <v>0.65</v>
      </c>
      <c r="I107" s="20">
        <f t="shared" si="5"/>
        <v>5651.646000000001</v>
      </c>
      <c r="K107" s="5">
        <f t="shared" si="6"/>
        <v>3043.1939999999995</v>
      </c>
      <c r="M107" s="14">
        <v>0.2329</v>
      </c>
      <c r="O107" s="5">
        <f t="shared" si="9"/>
        <v>708.7598825999999</v>
      </c>
      <c r="Q107" s="16">
        <f t="shared" si="7"/>
        <v>2334.4341173999996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7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7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7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7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7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7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7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7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7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7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7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7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7">
        <v>11380.1</v>
      </c>
      <c r="G120" s="19">
        <v>0.65</v>
      </c>
      <c r="I120" s="20">
        <f t="shared" si="5"/>
        <v>7397.0650000000005</v>
      </c>
      <c r="K120" s="5">
        <f t="shared" si="6"/>
        <v>3983.035</v>
      </c>
      <c r="M120" s="14">
        <v>0.2736</v>
      </c>
      <c r="O120" s="5">
        <f t="shared" si="9"/>
        <v>1089.758376</v>
      </c>
      <c r="Q120" s="16">
        <f t="shared" si="7"/>
        <v>2893.276624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7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7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7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7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7">
        <v>12150</v>
      </c>
      <c r="G125" s="19">
        <v>0.65</v>
      </c>
      <c r="I125" s="20">
        <f t="shared" si="5"/>
        <v>7897.5</v>
      </c>
      <c r="K125" s="5">
        <f t="shared" si="6"/>
        <v>4252.5</v>
      </c>
      <c r="M125" s="14">
        <v>0.2455</v>
      </c>
      <c r="O125" s="5">
        <f t="shared" si="9"/>
        <v>1043.98875</v>
      </c>
      <c r="Q125" s="16">
        <f t="shared" si="7"/>
        <v>3208.51125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7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7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7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7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7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7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7">
        <v>11380.1</v>
      </c>
      <c r="G132" s="19">
        <v>0.65</v>
      </c>
      <c r="I132" s="20">
        <f t="shared" si="5"/>
        <v>7397.0650000000005</v>
      </c>
      <c r="K132" s="5">
        <f t="shared" si="6"/>
        <v>3983.035</v>
      </c>
      <c r="M132" s="14">
        <v>0.3072</v>
      </c>
      <c r="O132" s="5">
        <f t="shared" si="9"/>
        <v>1223.5883519999998</v>
      </c>
      <c r="Q132" s="16">
        <f t="shared" si="7"/>
        <v>2759.446648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7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7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7">
        <v>12834</v>
      </c>
      <c r="G135" s="19">
        <v>0.65</v>
      </c>
      <c r="I135" s="20">
        <f t="shared" si="5"/>
        <v>8342.1</v>
      </c>
      <c r="K135" s="5">
        <f t="shared" si="6"/>
        <v>4491.9</v>
      </c>
      <c r="M135" s="14">
        <v>0.2432</v>
      </c>
      <c r="O135" s="5">
        <f t="shared" si="9"/>
        <v>1092.4300799999999</v>
      </c>
      <c r="Q135" s="16">
        <f t="shared" si="7"/>
        <v>3399.4699199999995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7">
        <v>414.04</v>
      </c>
      <c r="G136" s="19">
        <v>0.65</v>
      </c>
      <c r="I136" s="20">
        <f t="shared" si="5"/>
        <v>269.12600000000003</v>
      </c>
      <c r="K136" s="5">
        <f>E136-I136</f>
        <v>144.914</v>
      </c>
      <c r="M136" s="14">
        <v>0.3569</v>
      </c>
      <c r="O136" s="5">
        <f>K136*M136</f>
        <v>51.71980659999999</v>
      </c>
      <c r="Q136" s="16">
        <f>K136-O136</f>
        <v>93.19419339999999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7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7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7">
        <v>16361.02</v>
      </c>
      <c r="G139" s="19">
        <v>0.65</v>
      </c>
      <c r="I139" s="20">
        <f>E139*G139</f>
        <v>10634.663</v>
      </c>
      <c r="K139" s="5">
        <f>E139-I139</f>
        <v>5726.357</v>
      </c>
      <c r="M139" s="14">
        <v>0.4587</v>
      </c>
      <c r="O139" s="5">
        <f>K139*M139</f>
        <v>2626.6799559</v>
      </c>
      <c r="Q139" s="16">
        <f>K139-O139</f>
        <v>3099.6770441</v>
      </c>
      <c r="S139" s="16">
        <f>E139-(I139+O139+Q139)</f>
        <v>0</v>
      </c>
    </row>
    <row r="140" spans="5:9" ht="11.25">
      <c r="E140" s="28"/>
      <c r="G140" s="19"/>
      <c r="I140" s="18"/>
    </row>
    <row r="141" spans="5:9" ht="11.25">
      <c r="E141" s="28"/>
      <c r="G141" s="19"/>
      <c r="I141" s="18"/>
    </row>
    <row r="142" spans="5:17" ht="11.25">
      <c r="E142" s="28"/>
      <c r="G142" s="19"/>
      <c r="I142" s="18"/>
      <c r="Q142" s="16"/>
    </row>
    <row r="143" spans="3:19" ht="11.25">
      <c r="C143" s="3" t="s">
        <v>264</v>
      </c>
      <c r="E143" s="28">
        <f>SUM(E9:E142)</f>
        <v>162623.55</v>
      </c>
      <c r="G143" s="19"/>
      <c r="I143" s="18">
        <f>SUM(I9:I142)</f>
        <v>105705.30750000002</v>
      </c>
      <c r="K143" s="5">
        <f>SUM(K9:K142)</f>
        <v>56918.24250000001</v>
      </c>
      <c r="O143" s="5">
        <f>SUM(O9:O142)</f>
        <v>15503.281756549997</v>
      </c>
      <c r="Q143" s="16">
        <f>K143-O143</f>
        <v>41414.96074345001</v>
      </c>
      <c r="S143" s="16">
        <f>SUM(S9:S142)</f>
        <v>0</v>
      </c>
    </row>
    <row r="144" spans="5:17" ht="11.25">
      <c r="E144" s="28"/>
      <c r="G144" s="19"/>
      <c r="Q144" s="16"/>
    </row>
    <row r="145" spans="5:17" ht="11.25">
      <c r="E145" s="28"/>
      <c r="G145" s="19"/>
      <c r="Q145" s="16"/>
    </row>
    <row r="146" spans="5:17" ht="11.25">
      <c r="E146" s="28"/>
      <c r="G146" s="19"/>
      <c r="Q146" s="16"/>
    </row>
    <row r="147" spans="5:17" ht="11.25">
      <c r="E147" s="28"/>
      <c r="G147" s="19"/>
      <c r="I147" s="18"/>
      <c r="Q147" s="16"/>
    </row>
    <row r="148" spans="5:17" ht="11.25">
      <c r="E148" s="28"/>
      <c r="G148" s="19"/>
      <c r="Q148" s="16"/>
    </row>
    <row r="149" spans="5:17" ht="11.25">
      <c r="E149" s="28"/>
      <c r="G149" s="19"/>
      <c r="Q149" s="16"/>
    </row>
    <row r="150" spans="5:17" ht="11.25">
      <c r="E150" s="28"/>
      <c r="G150" s="19"/>
      <c r="Q150" s="16"/>
    </row>
    <row r="151" spans="5:17" ht="11.25">
      <c r="E151" s="28"/>
      <c r="G151" s="19"/>
      <c r="Q151" s="16"/>
    </row>
    <row r="152" spans="5:17" ht="11.25">
      <c r="E152" s="28"/>
      <c r="G152" s="6"/>
      <c r="Q152" s="16"/>
    </row>
    <row r="153" spans="5:17" ht="11.25">
      <c r="E153" s="28"/>
      <c r="G153" s="6"/>
      <c r="Q153" s="16"/>
    </row>
    <row r="154" spans="5:17" ht="11.25">
      <c r="E154" s="28"/>
      <c r="G154" s="6"/>
      <c r="Q154" s="16"/>
    </row>
    <row r="155" spans="5:17" ht="11.25">
      <c r="E155" s="28"/>
      <c r="G155" s="6"/>
      <c r="Q155" s="16"/>
    </row>
    <row r="156" spans="5:17" ht="11.25">
      <c r="E156" s="28"/>
      <c r="G156" s="6"/>
      <c r="Q156" s="16"/>
    </row>
    <row r="157" spans="5:17" ht="11.25">
      <c r="E157" s="28"/>
      <c r="G157" s="6"/>
      <c r="Q157" s="16"/>
    </row>
    <row r="158" spans="5:17" ht="11.25">
      <c r="E158" s="28"/>
      <c r="G158" s="6"/>
      <c r="Q158" s="16"/>
    </row>
    <row r="159" spans="5:17" ht="11.25">
      <c r="E159" s="28"/>
      <c r="G159" s="6"/>
      <c r="Q159" s="16"/>
    </row>
    <row r="160" spans="5:17" ht="11.25">
      <c r="E160" s="28"/>
      <c r="G160" s="6"/>
      <c r="Q160" s="16"/>
    </row>
    <row r="161" spans="5:17" ht="11.25">
      <c r="E161" s="28"/>
      <c r="G161" s="6"/>
      <c r="Q161" s="16"/>
    </row>
    <row r="162" spans="5:17" ht="11.25">
      <c r="E162" s="28"/>
      <c r="G162" s="6"/>
      <c r="Q162" s="16"/>
    </row>
    <row r="163" spans="5:17" ht="11.25">
      <c r="E163" s="28"/>
      <c r="G163" s="6"/>
      <c r="Q163" s="16"/>
    </row>
    <row r="164" spans="5:17" ht="11.25">
      <c r="E164" s="28"/>
      <c r="G164" s="6"/>
      <c r="Q164" s="16"/>
    </row>
    <row r="165" spans="5:17" ht="11.25">
      <c r="E165" s="28"/>
      <c r="G165" s="6"/>
      <c r="Q165" s="16"/>
    </row>
    <row r="166" spans="5:17" ht="11.25">
      <c r="E166" s="28"/>
      <c r="G166" s="6"/>
      <c r="Q166" s="16"/>
    </row>
    <row r="167" spans="5:17" ht="11.25">
      <c r="E167" s="28"/>
      <c r="G167" s="6"/>
      <c r="Q167" s="16"/>
    </row>
    <row r="168" spans="5:17" ht="11.25">
      <c r="E168" s="28"/>
      <c r="G168" s="6"/>
      <c r="Q168" s="16"/>
    </row>
    <row r="169" spans="5:17" ht="11.25">
      <c r="E169" s="28"/>
      <c r="G169" s="6"/>
      <c r="Q169" s="16"/>
    </row>
    <row r="170" spans="5:17" ht="11.25">
      <c r="E170" s="28"/>
      <c r="G170" s="6"/>
      <c r="Q170" s="16"/>
    </row>
    <row r="171" spans="5:17" ht="11.25">
      <c r="E171" s="28"/>
      <c r="G171" s="6"/>
      <c r="Q171" s="16"/>
    </row>
    <row r="172" spans="5:17" ht="11.25">
      <c r="E172" s="28"/>
      <c r="G172" s="6"/>
      <c r="Q172" s="16"/>
    </row>
    <row r="173" spans="5:17" ht="11.25">
      <c r="E173" s="28"/>
      <c r="G173" s="6"/>
      <c r="Q173" s="16"/>
    </row>
    <row r="174" spans="5:17" ht="11.25">
      <c r="E174" s="28"/>
      <c r="G174" s="6"/>
      <c r="Q174" s="16"/>
    </row>
    <row r="175" spans="5:17" ht="11.25">
      <c r="E175" s="28"/>
      <c r="G175" s="6"/>
      <c r="Q175" s="16"/>
    </row>
    <row r="176" spans="5:17" ht="11.25">
      <c r="E176" s="28"/>
      <c r="G176" s="6"/>
      <c r="Q176" s="16"/>
    </row>
    <row r="177" spans="5:17" ht="11.25">
      <c r="E177" s="28"/>
      <c r="G177" s="6"/>
      <c r="Q177" s="16"/>
    </row>
    <row r="178" spans="5:17" ht="11.25">
      <c r="E178" s="28"/>
      <c r="G178" s="6"/>
      <c r="Q178" s="16"/>
    </row>
    <row r="179" spans="5:17" ht="11.25">
      <c r="E179" s="28"/>
      <c r="G179" s="6"/>
      <c r="Q179" s="16"/>
    </row>
    <row r="180" spans="5:17" ht="11.25">
      <c r="E180" s="28"/>
      <c r="G180" s="6"/>
      <c r="Q180" s="16"/>
    </row>
    <row r="181" spans="5:17" ht="11.25">
      <c r="E181" s="28"/>
      <c r="G181" s="6"/>
      <c r="Q181" s="16"/>
    </row>
    <row r="182" spans="5:17" ht="11.25">
      <c r="E182" s="28"/>
      <c r="G182" s="6"/>
      <c r="Q182" s="16"/>
    </row>
    <row r="183" spans="5:17" ht="11.25">
      <c r="E183" s="28"/>
      <c r="G183" s="6"/>
      <c r="Q183" s="16"/>
    </row>
    <row r="184" spans="5:17" ht="11.25">
      <c r="E184" s="28"/>
      <c r="G184" s="6"/>
      <c r="Q184" s="16"/>
    </row>
    <row r="185" spans="5:17" ht="11.25">
      <c r="E185" s="28"/>
      <c r="G185" s="6"/>
      <c r="Q185" s="16"/>
    </row>
    <row r="186" spans="5:17" ht="11.25">
      <c r="E186" s="28"/>
      <c r="G186" s="6"/>
      <c r="Q186" s="16"/>
    </row>
    <row r="187" spans="5:17" ht="11.25">
      <c r="E187" s="28"/>
      <c r="G187" s="6"/>
      <c r="Q187" s="16"/>
    </row>
    <row r="188" spans="5:17" ht="11.25">
      <c r="E188" s="28"/>
      <c r="G188" s="6"/>
      <c r="Q188" s="16"/>
    </row>
    <row r="189" spans="5:17" ht="11.25">
      <c r="E189" s="28"/>
      <c r="G189" s="6"/>
      <c r="Q189" s="16"/>
    </row>
    <row r="190" spans="5:17" ht="11.25">
      <c r="E190" s="28"/>
      <c r="G190" s="6"/>
      <c r="Q190" s="16"/>
    </row>
    <row r="191" spans="5:17" ht="11.25">
      <c r="E191" s="28"/>
      <c r="G191" s="6"/>
      <c r="Q191" s="16"/>
    </row>
    <row r="192" spans="5:17" ht="11.25">
      <c r="E192" s="28"/>
      <c r="G192" s="6"/>
      <c r="Q192" s="16"/>
    </row>
    <row r="193" spans="5:17" ht="11.25">
      <c r="E193" s="28"/>
      <c r="G193" s="6"/>
      <c r="Q193" s="16"/>
    </row>
    <row r="194" spans="5:17" ht="11.25">
      <c r="E194" s="28"/>
      <c r="G194" s="6"/>
      <c r="Q194" s="16"/>
    </row>
    <row r="195" spans="5:17" ht="11.25">
      <c r="E195" s="28"/>
      <c r="G195" s="6"/>
      <c r="Q195" s="16"/>
    </row>
    <row r="196" spans="5:17" ht="11.25">
      <c r="E196" s="28"/>
      <c r="G196" s="6"/>
      <c r="M196" s="18"/>
      <c r="Q196" s="16"/>
    </row>
    <row r="197" spans="5:17" ht="11.25">
      <c r="E197" s="28"/>
      <c r="G197" s="6"/>
      <c r="Q197" s="16"/>
    </row>
    <row r="198" spans="5:17" ht="11.25">
      <c r="E198" s="28"/>
      <c r="G198" s="6"/>
      <c r="Q198" s="16"/>
    </row>
    <row r="199" spans="5:17" ht="11.25">
      <c r="E199" s="28"/>
      <c r="G199" s="6"/>
      <c r="Q199" s="16"/>
    </row>
    <row r="200" spans="5:17" ht="11.25">
      <c r="E200" s="28"/>
      <c r="G200" s="6"/>
      <c r="Q200" s="16"/>
    </row>
    <row r="201" spans="5:17" ht="11.25">
      <c r="E201" s="28"/>
      <c r="G201" s="6"/>
      <c r="Q201" s="16"/>
    </row>
    <row r="202" spans="5:17" ht="11.25">
      <c r="E202" s="28"/>
      <c r="G202" s="6"/>
      <c r="Q202" s="16"/>
    </row>
    <row r="203" spans="5:17" ht="11.25">
      <c r="E203" s="28"/>
      <c r="G203" s="6"/>
      <c r="Q203" s="16"/>
    </row>
    <row r="204" spans="5:17" ht="11.25">
      <c r="E204" s="28"/>
      <c r="G204" s="6"/>
      <c r="Q204" s="16"/>
    </row>
    <row r="205" spans="5:17" ht="11.25">
      <c r="E205" s="28"/>
      <c r="G205" s="6"/>
      <c r="Q205" s="16"/>
    </row>
    <row r="206" spans="5:17" ht="11.25">
      <c r="E206" s="28"/>
      <c r="G206" s="6"/>
      <c r="Q206" s="16"/>
    </row>
    <row r="207" spans="5:17" ht="11.25">
      <c r="E207" s="28"/>
      <c r="G207" s="6"/>
      <c r="Q207" s="16"/>
    </row>
    <row r="208" spans="5:17" ht="11.25">
      <c r="E208" s="28"/>
      <c r="G208" s="6"/>
      <c r="Q208" s="16"/>
    </row>
    <row r="209" spans="5:17" ht="11.25">
      <c r="E209" s="28"/>
      <c r="G209" s="6"/>
      <c r="Q209" s="16"/>
    </row>
    <row r="210" spans="5:17" ht="11.25">
      <c r="E210" s="28"/>
      <c r="G210" s="6"/>
      <c r="Q210" s="16"/>
    </row>
    <row r="211" spans="5:17" ht="11.25">
      <c r="E211" s="28"/>
      <c r="G211" s="6"/>
      <c r="Q211" s="16"/>
    </row>
    <row r="212" spans="5:17" ht="11.25">
      <c r="E212" s="28"/>
      <c r="G212" s="6"/>
      <c r="Q212" s="16"/>
    </row>
    <row r="213" spans="5:17" ht="11.25">
      <c r="E213" s="28"/>
      <c r="G213" s="6"/>
      <c r="Q213" s="16"/>
    </row>
    <row r="214" spans="5:17" ht="11.25">
      <c r="E214" s="28"/>
      <c r="G214" s="6"/>
      <c r="Q214" s="16"/>
    </row>
    <row r="215" spans="5:17" ht="11.25">
      <c r="E215" s="28"/>
      <c r="G215" s="6"/>
      <c r="Q215" s="16"/>
    </row>
    <row r="216" spans="5:17" ht="11.25">
      <c r="E216" s="28"/>
      <c r="G216" s="6"/>
      <c r="Q216" s="16"/>
    </row>
    <row r="217" spans="5:17" ht="11.25">
      <c r="E217" s="28"/>
      <c r="G217" s="6"/>
      <c r="Q217" s="16"/>
    </row>
    <row r="218" spans="5:17" ht="11.25">
      <c r="E218" s="28"/>
      <c r="G218" s="6"/>
      <c r="Q218" s="16"/>
    </row>
    <row r="219" spans="5:17" ht="11.25">
      <c r="E219" s="28"/>
      <c r="G219" s="6"/>
      <c r="Q219" s="16"/>
    </row>
    <row r="220" spans="5:17" ht="11.25">
      <c r="E220" s="28"/>
      <c r="G220" s="6"/>
      <c r="Q220" s="16"/>
    </row>
    <row r="221" spans="5:17" ht="11.25">
      <c r="E221" s="28"/>
      <c r="G221" s="6"/>
      <c r="Q221" s="16"/>
    </row>
    <row r="222" spans="5:17" ht="11.25">
      <c r="E222" s="28"/>
      <c r="G222" s="6"/>
      <c r="Q222" s="16"/>
    </row>
    <row r="223" spans="5:17" ht="11.25">
      <c r="E223" s="28"/>
      <c r="G223" s="6"/>
      <c r="Q223" s="16"/>
    </row>
    <row r="224" spans="5:17" ht="11.25">
      <c r="E224" s="28"/>
      <c r="G224" s="6"/>
      <c r="Q224" s="16"/>
    </row>
    <row r="225" spans="5:17" ht="11.25">
      <c r="E225" s="28"/>
      <c r="G225" s="6"/>
      <c r="Q225" s="16"/>
    </row>
    <row r="226" spans="5:17" ht="11.25">
      <c r="E226" s="28"/>
      <c r="G226" s="6"/>
      <c r="Q226" s="16"/>
    </row>
    <row r="227" spans="5:17" ht="11.25">
      <c r="E227" s="28"/>
      <c r="G227" s="6"/>
      <c r="Q227" s="16"/>
    </row>
    <row r="228" spans="5:17" ht="11.25">
      <c r="E228" s="28"/>
      <c r="G228" s="6"/>
      <c r="Q228" s="16"/>
    </row>
    <row r="229" spans="5:17" ht="11.25">
      <c r="E229" s="28"/>
      <c r="G229" s="6"/>
      <c r="Q229" s="16"/>
    </row>
    <row r="230" spans="5:17" ht="11.25">
      <c r="E230" s="28"/>
      <c r="G230" s="6"/>
      <c r="Q230" s="16"/>
    </row>
    <row r="231" spans="5:17" ht="11.25">
      <c r="E231" s="28"/>
      <c r="G231" s="6"/>
      <c r="Q231" s="16"/>
    </row>
    <row r="232" spans="5:17" ht="11.25">
      <c r="E232" s="28"/>
      <c r="G232" s="6"/>
      <c r="Q232" s="16"/>
    </row>
    <row r="233" spans="5:17" ht="11.25">
      <c r="E233" s="28"/>
      <c r="G233" s="6"/>
      <c r="Q233" s="16"/>
    </row>
    <row r="234" spans="5:17" ht="11.25">
      <c r="E234" s="28"/>
      <c r="G234" s="6"/>
      <c r="Q234" s="16"/>
    </row>
    <row r="235" spans="5:17" ht="11.25">
      <c r="E235" s="28"/>
      <c r="G235" s="6"/>
      <c r="Q235" s="16"/>
    </row>
    <row r="236" spans="5:17" ht="11.25">
      <c r="E236" s="28"/>
      <c r="G236" s="6"/>
      <c r="Q236" s="16"/>
    </row>
    <row r="237" spans="5:17" ht="11.25">
      <c r="E237" s="28"/>
      <c r="G237" s="6"/>
      <c r="Q237" s="16"/>
    </row>
    <row r="238" spans="5:17" ht="11.25">
      <c r="E238" s="28"/>
      <c r="G238" s="6"/>
      <c r="Q238" s="16"/>
    </row>
    <row r="239" spans="5:17" ht="11.25">
      <c r="E239" s="28"/>
      <c r="G239" s="6"/>
      <c r="Q239" s="16"/>
    </row>
    <row r="240" spans="5:17" ht="11.25">
      <c r="E240" s="28"/>
      <c r="G240" s="6"/>
      <c r="Q240" s="16"/>
    </row>
    <row r="241" spans="5:17" ht="11.25">
      <c r="E241" s="28"/>
      <c r="G241" s="6"/>
      <c r="Q241" s="16"/>
    </row>
    <row r="242" spans="5:17" ht="11.25">
      <c r="E242" s="28"/>
      <c r="G242" s="6"/>
      <c r="Q242" s="16"/>
    </row>
    <row r="243" spans="5:17" ht="11.25">
      <c r="E243" s="28"/>
      <c r="G243" s="6"/>
      <c r="Q243" s="16"/>
    </row>
    <row r="244" spans="5:17" ht="11.25">
      <c r="E244" s="28"/>
      <c r="G244" s="6"/>
      <c r="Q244" s="16"/>
    </row>
    <row r="245" spans="5:17" ht="11.25">
      <c r="E245" s="28"/>
      <c r="G245" s="6"/>
      <c r="Q245" s="16"/>
    </row>
    <row r="246" spans="5:17" ht="11.25">
      <c r="E246" s="28"/>
      <c r="G246" s="6"/>
      <c r="Q246" s="16"/>
    </row>
    <row r="247" spans="5:17" ht="11.25">
      <c r="E247" s="28"/>
      <c r="G247" s="6"/>
      <c r="Q247" s="16"/>
    </row>
    <row r="248" spans="5:17" ht="11.25">
      <c r="E248" s="28"/>
      <c r="G248" s="6"/>
      <c r="Q248" s="16"/>
    </row>
    <row r="249" spans="5:17" ht="11.25">
      <c r="E249" s="28"/>
      <c r="G249" s="6"/>
      <c r="Q249" s="16"/>
    </row>
    <row r="250" spans="5:17" ht="11.25">
      <c r="E250" s="28"/>
      <c r="G250" s="6"/>
      <c r="Q250" s="16"/>
    </row>
    <row r="251" spans="5:17" ht="11.25">
      <c r="E251" s="28"/>
      <c r="G251" s="6"/>
      <c r="Q251" s="16"/>
    </row>
    <row r="252" spans="5:17" ht="11.25">
      <c r="E252" s="28"/>
      <c r="G252" s="6"/>
      <c r="Q252" s="16"/>
    </row>
    <row r="253" spans="5:17" ht="11.25">
      <c r="E253" s="28"/>
      <c r="G253" s="6"/>
      <c r="Q253" s="16"/>
    </row>
    <row r="254" spans="5:17" ht="11.25">
      <c r="E254" s="28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9" sqref="E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284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21" t="s">
        <v>292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1242.12</v>
      </c>
      <c r="G9" s="19">
        <v>0.65</v>
      </c>
      <c r="I9" s="20">
        <f>E9*G9</f>
        <v>807.3779999999999</v>
      </c>
      <c r="K9" s="5">
        <f>E9-I9</f>
        <v>434.74199999999996</v>
      </c>
      <c r="M9" s="14">
        <v>0.2332</v>
      </c>
      <c r="O9" s="5">
        <f>K9*M9</f>
        <v>101.38183439999999</v>
      </c>
      <c r="Q9" s="16">
        <f>K9-O9</f>
        <v>333.36016559999996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>E12*G12</f>
        <v>0</v>
      </c>
      <c r="K12" s="5">
        <f>E12-I12</f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3695.2</v>
      </c>
      <c r="G23" s="19">
        <v>0.65</v>
      </c>
      <c r="I23" s="20">
        <f t="shared" si="0"/>
        <v>2401.88</v>
      </c>
      <c r="K23" s="5">
        <f t="shared" si="1"/>
        <v>1293.3199999999997</v>
      </c>
      <c r="M23" s="14">
        <v>0.2023</v>
      </c>
      <c r="O23" s="5">
        <f t="shared" si="4"/>
        <v>261.63863599999996</v>
      </c>
      <c r="Q23" s="16">
        <f t="shared" si="2"/>
        <v>1031.6813639999998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16200</v>
      </c>
      <c r="G48" s="19">
        <v>0.65</v>
      </c>
      <c r="I48" s="20">
        <f t="shared" si="0"/>
        <v>10530</v>
      </c>
      <c r="K48" s="5">
        <f t="shared" si="1"/>
        <v>5670</v>
      </c>
      <c r="M48" s="14">
        <v>0.2266</v>
      </c>
      <c r="O48" s="5">
        <f t="shared" si="4"/>
        <v>1284.822</v>
      </c>
      <c r="Q48" s="16">
        <f t="shared" si="2"/>
        <v>4385.178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9911.7</v>
      </c>
      <c r="G69" s="19">
        <v>0.65</v>
      </c>
      <c r="I69" s="20">
        <f t="shared" si="0"/>
        <v>6442.6050000000005</v>
      </c>
      <c r="K69" s="5">
        <f t="shared" si="1"/>
        <v>3469.0950000000003</v>
      </c>
      <c r="M69" s="14">
        <v>0.3132</v>
      </c>
      <c r="O69" s="5">
        <f t="shared" si="4"/>
        <v>1086.520554</v>
      </c>
      <c r="Q69" s="16">
        <f t="shared" si="2"/>
        <v>2382.5744460000005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14504.04</v>
      </c>
      <c r="G77" s="19">
        <v>0.65</v>
      </c>
      <c r="I77" s="20">
        <f t="shared" si="5"/>
        <v>9427.626</v>
      </c>
      <c r="K77" s="5">
        <f t="shared" si="6"/>
        <v>5076.414000000001</v>
      </c>
      <c r="M77" s="14">
        <v>0.2355</v>
      </c>
      <c r="O77" s="5">
        <f t="shared" si="9"/>
        <v>1195.4954970000001</v>
      </c>
      <c r="Q77" s="16">
        <f t="shared" si="7"/>
        <v>3880.918503000001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24119.27</v>
      </c>
      <c r="G86" s="19">
        <v>0.65</v>
      </c>
      <c r="I86" s="20">
        <f t="shared" si="5"/>
        <v>15677.525500000002</v>
      </c>
      <c r="K86" s="5">
        <f t="shared" si="6"/>
        <v>8441.744499999999</v>
      </c>
      <c r="M86" s="14">
        <v>0.2336</v>
      </c>
      <c r="O86" s="5">
        <f t="shared" si="9"/>
        <v>1971.9915151999999</v>
      </c>
      <c r="Q86" s="16">
        <f t="shared" si="7"/>
        <v>6469.7529847999995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4937.04</v>
      </c>
      <c r="G88" s="19">
        <v>0.65</v>
      </c>
      <c r="I88" s="20">
        <f t="shared" si="5"/>
        <v>3209.076</v>
      </c>
      <c r="K88" s="5">
        <f t="shared" si="6"/>
        <v>1727.964</v>
      </c>
      <c r="M88" s="14">
        <v>0.1894</v>
      </c>
      <c r="O88" s="5">
        <f t="shared" si="9"/>
        <v>327.27638160000004</v>
      </c>
      <c r="Q88" s="16">
        <f t="shared" si="7"/>
        <v>1400.6876183999998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12835.24</v>
      </c>
      <c r="G97" s="19">
        <v>0.65</v>
      </c>
      <c r="I97" s="20">
        <f t="shared" si="5"/>
        <v>8342.906</v>
      </c>
      <c r="K97" s="5">
        <f t="shared" si="6"/>
        <v>4492.333999999999</v>
      </c>
      <c r="M97" s="14">
        <v>0.2455</v>
      </c>
      <c r="O97" s="5">
        <f t="shared" si="9"/>
        <v>1102.8679969999996</v>
      </c>
      <c r="Q97" s="16">
        <f t="shared" si="7"/>
        <v>3389.4660029999995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414</v>
      </c>
      <c r="G120" s="19">
        <v>0.65</v>
      </c>
      <c r="I120" s="20">
        <f t="shared" si="5"/>
        <v>269.1</v>
      </c>
      <c r="K120" s="5">
        <f t="shared" si="6"/>
        <v>144.89999999999998</v>
      </c>
      <c r="M120" s="14">
        <v>0.2736</v>
      </c>
      <c r="O120" s="5">
        <f t="shared" si="9"/>
        <v>39.644639999999995</v>
      </c>
      <c r="Q120" s="16">
        <f t="shared" si="7"/>
        <v>105.25535999999998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12960</v>
      </c>
      <c r="G125" s="19">
        <v>0.65</v>
      </c>
      <c r="I125" s="20">
        <f t="shared" si="5"/>
        <v>8424</v>
      </c>
      <c r="K125" s="5">
        <f t="shared" si="6"/>
        <v>4536</v>
      </c>
      <c r="M125" s="14">
        <v>0.2455</v>
      </c>
      <c r="O125" s="5">
        <f t="shared" si="9"/>
        <v>1113.588</v>
      </c>
      <c r="Q125" s="16">
        <f t="shared" si="7"/>
        <v>3422.4120000000003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9522</v>
      </c>
      <c r="G135" s="19">
        <v>0.65</v>
      </c>
      <c r="I135" s="20">
        <f t="shared" si="5"/>
        <v>6189.3</v>
      </c>
      <c r="K135" s="5">
        <f t="shared" si="6"/>
        <v>3332.7</v>
      </c>
      <c r="M135" s="14">
        <v>0.2432</v>
      </c>
      <c r="O135" s="5">
        <f t="shared" si="9"/>
        <v>810.5126399999999</v>
      </c>
      <c r="Q135" s="16">
        <f t="shared" si="7"/>
        <v>2522.18736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5085.76</v>
      </c>
      <c r="G139" s="19">
        <v>0.65</v>
      </c>
      <c r="I139" s="20">
        <f>E139*G139</f>
        <v>3305.744</v>
      </c>
      <c r="K139" s="5">
        <f>E139-I139</f>
        <v>1780.016</v>
      </c>
      <c r="M139" s="14">
        <v>0.4587</v>
      </c>
      <c r="O139" s="5">
        <f>K139*M139</f>
        <v>816.4933392</v>
      </c>
      <c r="Q139" s="16">
        <f>K139-O139</f>
        <v>963.5226608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115426.37</v>
      </c>
      <c r="G143" s="6"/>
      <c r="I143" s="18">
        <f>SUM(I9:I142)</f>
        <v>75027.14050000001</v>
      </c>
      <c r="K143" s="5">
        <f>SUM(K9:K142)</f>
        <v>40399.2295</v>
      </c>
      <c r="O143" s="5">
        <f>SUM(O9:O142)</f>
        <v>10112.233034399998</v>
      </c>
      <c r="Q143" s="16">
        <f>K143-O143</f>
        <v>30286.9964656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303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/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3576</v>
      </c>
      <c r="G23" s="19">
        <v>0.65</v>
      </c>
      <c r="I23" s="20">
        <f t="shared" si="0"/>
        <v>2324.4</v>
      </c>
      <c r="K23" s="5">
        <f t="shared" si="1"/>
        <v>1251.6</v>
      </c>
      <c r="M23" s="14">
        <v>0.2023</v>
      </c>
      <c r="O23" s="5">
        <f t="shared" si="4"/>
        <v>253.19868</v>
      </c>
      <c r="Q23" s="16">
        <f t="shared" si="2"/>
        <v>998.4013199999999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19690.68</v>
      </c>
      <c r="G37" s="19">
        <v>0.65</v>
      </c>
      <c r="I37" s="20">
        <f t="shared" si="0"/>
        <v>12798.942000000001</v>
      </c>
      <c r="K37" s="5">
        <f t="shared" si="1"/>
        <v>6891.737999999999</v>
      </c>
      <c r="M37" s="14">
        <v>0.4611</v>
      </c>
      <c r="O37" s="5">
        <f t="shared" si="4"/>
        <v>3177.7803918</v>
      </c>
      <c r="Q37" s="16">
        <f t="shared" si="2"/>
        <v>3713.9576081999994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14202</v>
      </c>
      <c r="G48" s="19">
        <v>0.65</v>
      </c>
      <c r="I48" s="20">
        <f t="shared" si="0"/>
        <v>9231.300000000001</v>
      </c>
      <c r="K48" s="5">
        <f t="shared" si="1"/>
        <v>4970.699999999999</v>
      </c>
      <c r="M48" s="14">
        <v>0.2266</v>
      </c>
      <c r="O48" s="5">
        <f t="shared" si="4"/>
        <v>1126.3606199999997</v>
      </c>
      <c r="Q48" s="16">
        <f t="shared" si="2"/>
        <v>3844.3393799999994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4767.9</v>
      </c>
      <c r="G62" s="19">
        <v>0.65</v>
      </c>
      <c r="I62" s="20">
        <f t="shared" si="0"/>
        <v>3099.1349999999998</v>
      </c>
      <c r="K62" s="5">
        <f t="shared" si="1"/>
        <v>1668.7649999999999</v>
      </c>
      <c r="M62" s="14">
        <v>0.4401</v>
      </c>
      <c r="O62" s="5">
        <f t="shared" si="4"/>
        <v>734.4234764999999</v>
      </c>
      <c r="Q62" s="16">
        <f t="shared" si="2"/>
        <v>934.3415235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12481.4</v>
      </c>
      <c r="G69" s="19">
        <v>0.65</v>
      </c>
      <c r="I69" s="20">
        <f t="shared" si="0"/>
        <v>8112.91</v>
      </c>
      <c r="K69" s="5">
        <f t="shared" si="1"/>
        <v>4368.49</v>
      </c>
      <c r="M69" s="14">
        <v>0.3132</v>
      </c>
      <c r="O69" s="5">
        <f t="shared" si="4"/>
        <v>1368.2110679999998</v>
      </c>
      <c r="Q69" s="16">
        <f t="shared" si="2"/>
        <v>3000.278932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35073.14</v>
      </c>
      <c r="G77" s="19">
        <v>0.65</v>
      </c>
      <c r="I77" s="20">
        <f t="shared" si="5"/>
        <v>22797.541</v>
      </c>
      <c r="K77" s="5">
        <f t="shared" si="6"/>
        <v>12275.598999999998</v>
      </c>
      <c r="M77" s="14">
        <v>0.2355</v>
      </c>
      <c r="O77" s="5">
        <f t="shared" si="9"/>
        <v>2890.9035644999994</v>
      </c>
      <c r="Q77" s="16">
        <f t="shared" si="7"/>
        <v>9384.695435499998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12835.24</v>
      </c>
      <c r="G81" s="19">
        <v>0.65</v>
      </c>
      <c r="I81" s="20">
        <f t="shared" si="5"/>
        <v>8342.906</v>
      </c>
      <c r="K81" s="5">
        <f t="shared" si="6"/>
        <v>4492.333999999999</v>
      </c>
      <c r="M81" s="14">
        <v>0.3414</v>
      </c>
      <c r="O81" s="5">
        <f t="shared" si="9"/>
        <v>1533.6828275999997</v>
      </c>
      <c r="Q81" s="16">
        <f t="shared" si="7"/>
        <v>2958.6511723999993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17193.5</v>
      </c>
      <c r="G86" s="19">
        <v>0.65</v>
      </c>
      <c r="I86" s="20">
        <f t="shared" si="5"/>
        <v>11175.775</v>
      </c>
      <c r="K86" s="5">
        <f t="shared" si="6"/>
        <v>6017.725</v>
      </c>
      <c r="M86" s="14">
        <v>0.2336</v>
      </c>
      <c r="O86" s="5">
        <f t="shared" si="9"/>
        <v>1405.7405600000002</v>
      </c>
      <c r="Q86" s="16">
        <f t="shared" si="7"/>
        <v>4611.98444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23600.28</v>
      </c>
      <c r="G87" s="19">
        <v>0.65</v>
      </c>
      <c r="I87" s="20">
        <f t="shared" si="5"/>
        <v>15340.181999999999</v>
      </c>
      <c r="K87" s="5">
        <f t="shared" si="6"/>
        <v>8260.098</v>
      </c>
      <c r="M87" s="14">
        <v>0.3445</v>
      </c>
      <c r="O87" s="5">
        <f t="shared" si="9"/>
        <v>2845.603761</v>
      </c>
      <c r="Q87" s="16">
        <f t="shared" si="7"/>
        <v>5414.494239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20287.96</v>
      </c>
      <c r="G88" s="19">
        <v>0.65</v>
      </c>
      <c r="I88" s="20">
        <f t="shared" si="5"/>
        <v>13187.173999999999</v>
      </c>
      <c r="K88" s="5">
        <f t="shared" si="6"/>
        <v>7100.786</v>
      </c>
      <c r="M88" s="14">
        <v>0.1894</v>
      </c>
      <c r="O88" s="5">
        <f t="shared" si="9"/>
        <v>1344.8888684</v>
      </c>
      <c r="Q88" s="16">
        <f t="shared" si="7"/>
        <v>5755.8971316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828.08</v>
      </c>
      <c r="G97" s="19">
        <v>0.65</v>
      </c>
      <c r="I97" s="20">
        <f t="shared" si="5"/>
        <v>538.2520000000001</v>
      </c>
      <c r="K97" s="5">
        <f t="shared" si="6"/>
        <v>289.828</v>
      </c>
      <c r="M97" s="14">
        <v>0.2455</v>
      </c>
      <c r="O97" s="5">
        <f t="shared" si="9"/>
        <v>71.152774</v>
      </c>
      <c r="Q97" s="16">
        <f t="shared" si="7"/>
        <v>218.67522599999998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354</v>
      </c>
      <c r="G98" s="19">
        <v>0.65</v>
      </c>
      <c r="I98" s="20">
        <f t="shared" si="5"/>
        <v>230.1</v>
      </c>
      <c r="K98" s="5">
        <f t="shared" si="6"/>
        <v>123.9</v>
      </c>
      <c r="M98" s="14">
        <v>0.3853</v>
      </c>
      <c r="O98" s="5">
        <f t="shared" si="9"/>
        <v>47.73867</v>
      </c>
      <c r="Q98" s="16">
        <f t="shared" si="7"/>
        <v>76.16133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4291.11</v>
      </c>
      <c r="G118" s="19">
        <v>0.65</v>
      </c>
      <c r="I118" s="20">
        <f t="shared" si="5"/>
        <v>2789.2215</v>
      </c>
      <c r="K118" s="5">
        <f t="shared" si="6"/>
        <v>1501.8884999999996</v>
      </c>
      <c r="M118" s="14">
        <v>0.2667</v>
      </c>
      <c r="O118" s="5">
        <f t="shared" si="9"/>
        <v>400.5536629499999</v>
      </c>
      <c r="Q118" s="16">
        <f t="shared" si="7"/>
        <v>1101.3348370499998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14622.6</v>
      </c>
      <c r="G120" s="19">
        <v>0.65</v>
      </c>
      <c r="I120" s="20">
        <f t="shared" si="5"/>
        <v>9504.69</v>
      </c>
      <c r="K120" s="5">
        <f t="shared" si="6"/>
        <v>5117.91</v>
      </c>
      <c r="M120" s="14">
        <v>0.2736</v>
      </c>
      <c r="O120" s="5">
        <f t="shared" si="9"/>
        <v>1400.260176</v>
      </c>
      <c r="Q120" s="16">
        <f t="shared" si="7"/>
        <v>3717.649824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24705</v>
      </c>
      <c r="G125" s="19">
        <v>0.65</v>
      </c>
      <c r="I125" s="20">
        <f t="shared" si="5"/>
        <v>16058.25</v>
      </c>
      <c r="K125" s="5">
        <f t="shared" si="6"/>
        <v>8646.75</v>
      </c>
      <c r="M125" s="14">
        <v>0.2455</v>
      </c>
      <c r="O125" s="5">
        <f t="shared" si="9"/>
        <v>2122.777125</v>
      </c>
      <c r="Q125" s="16">
        <f t="shared" si="7"/>
        <v>6523.9728749999995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11013</v>
      </c>
      <c r="G132" s="19">
        <v>0.65</v>
      </c>
      <c r="I132" s="20">
        <f t="shared" si="5"/>
        <v>7158.45</v>
      </c>
      <c r="K132" s="5">
        <f t="shared" si="6"/>
        <v>3854.55</v>
      </c>
      <c r="M132" s="14">
        <v>0.3072</v>
      </c>
      <c r="O132" s="5">
        <f t="shared" si="9"/>
        <v>1184.1177599999999</v>
      </c>
      <c r="Q132" s="16">
        <f t="shared" si="7"/>
        <v>2670.43224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3.92</v>
      </c>
      <c r="G135" s="19">
        <v>0.65</v>
      </c>
      <c r="I135" s="20">
        <f t="shared" si="5"/>
        <v>2.548</v>
      </c>
      <c r="K135" s="5">
        <f t="shared" si="6"/>
        <v>1.3719999999999999</v>
      </c>
      <c r="M135" s="14">
        <v>0.2432</v>
      </c>
      <c r="O135" s="5">
        <f t="shared" si="9"/>
        <v>0.3336704</v>
      </c>
      <c r="Q135" s="16">
        <f t="shared" si="7"/>
        <v>1.0383296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12993.07</v>
      </c>
      <c r="G136" s="19">
        <v>0.65</v>
      </c>
      <c r="I136" s="20">
        <f t="shared" si="5"/>
        <v>8445.4955</v>
      </c>
      <c r="K136" s="5">
        <f>E136-I136</f>
        <v>4547.574499999999</v>
      </c>
      <c r="M136" s="14">
        <v>0.3569</v>
      </c>
      <c r="O136" s="5">
        <f>K136*M136</f>
        <v>1623.0293390499996</v>
      </c>
      <c r="Q136" s="16">
        <f>K136-O136</f>
        <v>2924.545160949999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4767.9</v>
      </c>
      <c r="G139" s="19">
        <v>0.65</v>
      </c>
      <c r="I139" s="20">
        <f>E139*G139</f>
        <v>3099.1349999999998</v>
      </c>
      <c r="K139" s="5">
        <f>E139-I139</f>
        <v>1668.7649999999999</v>
      </c>
      <c r="M139" s="14">
        <v>0.4587</v>
      </c>
      <c r="O139" s="5">
        <f>K139*M139</f>
        <v>765.4625054999999</v>
      </c>
      <c r="Q139" s="16">
        <f>K139-O139</f>
        <v>903.3024945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237286.78</v>
      </c>
      <c r="G143" s="6"/>
      <c r="I143" s="18">
        <f>SUM(I9:I142)</f>
        <v>154236.40700000004</v>
      </c>
      <c r="K143" s="5">
        <f>SUM(K9:K142)</f>
        <v>83050.373</v>
      </c>
      <c r="O143" s="5">
        <f>SUM(O9:O142)</f>
        <v>24296.219500699997</v>
      </c>
      <c r="Q143" s="16">
        <f>K143-O143</f>
        <v>58754.15349930001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2.00390625" style="3" customWidth="1"/>
    <col min="5" max="5" width="13.140625" style="25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304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4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24" t="s">
        <v>281</v>
      </c>
      <c r="G5" s="6"/>
      <c r="K5" s="15">
        <v>0.35</v>
      </c>
      <c r="M5" s="2" t="s">
        <v>277</v>
      </c>
    </row>
    <row r="6" spans="5:15" ht="11.25">
      <c r="E6" s="24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24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26" t="s">
        <v>294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5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5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5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5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5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5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5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5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5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5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5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5">
        <v>0</v>
      </c>
      <c r="G20" s="19">
        <v>0.65</v>
      </c>
      <c r="I20" s="20">
        <f>E20*G20</f>
        <v>0</v>
      </c>
      <c r="K20" s="5">
        <f>E20-I20</f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5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5">
        <v>0</v>
      </c>
      <c r="G22" s="19">
        <v>0.65</v>
      </c>
      <c r="I22" s="20">
        <f>E22*G22</f>
        <v>0</v>
      </c>
      <c r="K22" s="5">
        <f>E22-I22</f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5">
        <v>953.6</v>
      </c>
      <c r="G23" s="19">
        <v>0.65</v>
      </c>
      <c r="I23" s="20">
        <f t="shared" si="0"/>
        <v>619.84</v>
      </c>
      <c r="K23" s="5">
        <f t="shared" si="1"/>
        <v>333.76</v>
      </c>
      <c r="M23" s="14">
        <v>0.2023</v>
      </c>
      <c r="O23" s="5">
        <f t="shared" si="4"/>
        <v>67.519648</v>
      </c>
      <c r="Q23" s="16">
        <f t="shared" si="2"/>
        <v>266.240352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5">
        <v>6240.7</v>
      </c>
      <c r="G24" s="19">
        <v>0.65</v>
      </c>
      <c r="I24" s="20">
        <f t="shared" si="0"/>
        <v>4056.455</v>
      </c>
      <c r="K24" s="5">
        <f t="shared" si="1"/>
        <v>2184.245</v>
      </c>
      <c r="M24" s="14">
        <v>0.3107</v>
      </c>
      <c r="O24" s="5">
        <f t="shared" si="4"/>
        <v>678.6449214999999</v>
      </c>
      <c r="Q24" s="16">
        <f t="shared" si="2"/>
        <v>1505.6000785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5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5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5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5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5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5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5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5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5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5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5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5">
        <v>17419.24</v>
      </c>
      <c r="G37" s="19">
        <v>0.65</v>
      </c>
      <c r="I37" s="20">
        <f t="shared" si="0"/>
        <v>11322.506000000001</v>
      </c>
      <c r="K37" s="5">
        <f t="shared" si="1"/>
        <v>6096.734</v>
      </c>
      <c r="M37" s="14">
        <v>0.4611</v>
      </c>
      <c r="O37" s="5">
        <f t="shared" si="4"/>
        <v>2811.2040474</v>
      </c>
      <c r="Q37" s="16">
        <f t="shared" si="2"/>
        <v>3285.5299526000003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5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5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5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5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5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5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5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5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5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5">
        <v>12834</v>
      </c>
      <c r="G48" s="19">
        <v>0.65</v>
      </c>
      <c r="I48" s="20">
        <f t="shared" si="0"/>
        <v>8342.1</v>
      </c>
      <c r="K48" s="5">
        <f t="shared" si="1"/>
        <v>4491.9</v>
      </c>
      <c r="M48" s="14">
        <v>0.2266</v>
      </c>
      <c r="O48" s="5">
        <f t="shared" si="4"/>
        <v>1017.8645399999999</v>
      </c>
      <c r="Q48" s="16">
        <f t="shared" si="2"/>
        <v>3474.0354599999996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5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5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5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5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5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5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5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5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5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5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5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5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5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5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5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5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5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5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5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5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5">
        <v>11380.1</v>
      </c>
      <c r="G69" s="19">
        <v>0.65</v>
      </c>
      <c r="I69" s="20">
        <f t="shared" si="0"/>
        <v>7397.0650000000005</v>
      </c>
      <c r="K69" s="5">
        <f t="shared" si="1"/>
        <v>3983.035</v>
      </c>
      <c r="M69" s="14">
        <v>0.3132</v>
      </c>
      <c r="O69" s="5">
        <f t="shared" si="4"/>
        <v>1247.4865619999998</v>
      </c>
      <c r="Q69" s="16">
        <f t="shared" si="2"/>
        <v>2735.548438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5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5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5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5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5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7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5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5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5">
        <v>16530.44</v>
      </c>
      <c r="G77" s="19">
        <v>0.65</v>
      </c>
      <c r="I77" s="20">
        <f t="shared" si="5"/>
        <v>10744.786</v>
      </c>
      <c r="K77" s="5">
        <f t="shared" si="6"/>
        <v>5785.653999999999</v>
      </c>
      <c r="M77" s="14">
        <v>0.2355</v>
      </c>
      <c r="O77" s="5">
        <f t="shared" si="9"/>
        <v>1362.5215169999997</v>
      </c>
      <c r="Q77" s="16">
        <f t="shared" si="7"/>
        <v>4423.132482999999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5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5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5">
        <v>28568.76</v>
      </c>
      <c r="G81" s="19">
        <v>0.65</v>
      </c>
      <c r="I81" s="20">
        <f t="shared" si="5"/>
        <v>18569.694</v>
      </c>
      <c r="K81" s="5">
        <f t="shared" si="6"/>
        <v>9999.065999999999</v>
      </c>
      <c r="M81" s="14">
        <v>0.3414</v>
      </c>
      <c r="O81" s="5">
        <f t="shared" si="9"/>
        <v>3413.6811323999996</v>
      </c>
      <c r="Q81" s="16">
        <f t="shared" si="7"/>
        <v>6585.3848676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5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5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5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5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5">
        <v>25871.5</v>
      </c>
      <c r="G86" s="19">
        <v>0.65</v>
      </c>
      <c r="I86" s="20">
        <f t="shared" si="5"/>
        <v>16816.475000000002</v>
      </c>
      <c r="K86" s="5">
        <f t="shared" si="6"/>
        <v>9055.024999999998</v>
      </c>
      <c r="M86" s="14">
        <v>0.2336</v>
      </c>
      <c r="O86" s="5">
        <f t="shared" si="9"/>
        <v>2115.2538399999994</v>
      </c>
      <c r="Q86" s="16">
        <f t="shared" si="7"/>
        <v>6939.771159999998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5">
        <v>15986.1</v>
      </c>
      <c r="G87" s="19">
        <v>0.65</v>
      </c>
      <c r="I87" s="20">
        <f t="shared" si="5"/>
        <v>10390.965</v>
      </c>
      <c r="K87" s="5">
        <f t="shared" si="6"/>
        <v>5595.135</v>
      </c>
      <c r="M87" s="14">
        <v>0.3445</v>
      </c>
      <c r="O87" s="5">
        <f t="shared" si="9"/>
        <v>1927.5240075</v>
      </c>
      <c r="Q87" s="16">
        <f t="shared" si="7"/>
        <v>3667.6109925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5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5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5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5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5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5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5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5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5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5">
        <v>24428.36</v>
      </c>
      <c r="G97" s="19">
        <v>0.65</v>
      </c>
      <c r="I97" s="20">
        <f t="shared" si="5"/>
        <v>15878.434000000001</v>
      </c>
      <c r="K97" s="5">
        <f t="shared" si="6"/>
        <v>8549.926</v>
      </c>
      <c r="M97" s="14">
        <v>0.2455</v>
      </c>
      <c r="O97" s="5">
        <f t="shared" si="9"/>
        <v>2099.006833</v>
      </c>
      <c r="Q97" s="16">
        <f t="shared" si="7"/>
        <v>6450.919167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5">
        <v>30638.96</v>
      </c>
      <c r="G98" s="19">
        <v>0.65</v>
      </c>
      <c r="I98" s="20">
        <f t="shared" si="5"/>
        <v>19915.324</v>
      </c>
      <c r="K98" s="5">
        <f t="shared" si="6"/>
        <v>10723.635999999999</v>
      </c>
      <c r="M98" s="14">
        <v>0.3853</v>
      </c>
      <c r="O98" s="5">
        <f t="shared" si="9"/>
        <v>4131.816950799999</v>
      </c>
      <c r="Q98" s="16">
        <f t="shared" si="7"/>
        <v>6591.819049199999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5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5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5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5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5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5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5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5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5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5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5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5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5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5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5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5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5">
        <v>4926.83</v>
      </c>
      <c r="G118" s="19">
        <v>0.65</v>
      </c>
      <c r="I118" s="20">
        <f t="shared" si="5"/>
        <v>3202.4395</v>
      </c>
      <c r="K118" s="5">
        <f t="shared" si="6"/>
        <v>1724.3905</v>
      </c>
      <c r="M118" s="14">
        <v>0.2667</v>
      </c>
      <c r="O118" s="5">
        <f t="shared" si="9"/>
        <v>459.89494635</v>
      </c>
      <c r="Q118" s="16">
        <f t="shared" si="7"/>
        <v>1264.49555365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5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5">
        <v>12834</v>
      </c>
      <c r="G120" s="19">
        <v>0.65</v>
      </c>
      <c r="I120" s="20">
        <f t="shared" si="5"/>
        <v>8342.1</v>
      </c>
      <c r="K120" s="5">
        <f t="shared" si="6"/>
        <v>4491.9</v>
      </c>
      <c r="M120" s="14">
        <v>0.2736</v>
      </c>
      <c r="O120" s="5">
        <f t="shared" si="9"/>
        <v>1228.9838399999999</v>
      </c>
      <c r="Q120" s="16">
        <f t="shared" si="7"/>
        <v>3262.9161599999998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5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5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5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5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5">
        <v>12555</v>
      </c>
      <c r="G125" s="19">
        <v>0.65</v>
      </c>
      <c r="I125" s="20">
        <f t="shared" si="5"/>
        <v>8160.75</v>
      </c>
      <c r="K125" s="5">
        <f t="shared" si="6"/>
        <v>4394.25</v>
      </c>
      <c r="M125" s="14">
        <v>0.2455</v>
      </c>
      <c r="O125" s="5">
        <f t="shared" si="9"/>
        <v>1078.788375</v>
      </c>
      <c r="Q125" s="16">
        <f t="shared" si="7"/>
        <v>3315.461625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5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5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5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5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5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5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5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5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5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5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5">
        <v>29769.23</v>
      </c>
      <c r="G136" s="19">
        <v>0.65</v>
      </c>
      <c r="I136" s="20">
        <f t="shared" si="5"/>
        <v>19349.9995</v>
      </c>
      <c r="K136" s="5">
        <f t="shared" si="6"/>
        <v>10419.230499999998</v>
      </c>
      <c r="M136" s="14">
        <v>0.3569</v>
      </c>
      <c r="O136" s="5">
        <f>K136*M136</f>
        <v>3718.6233654499993</v>
      </c>
      <c r="Q136" s="16">
        <f>K136-O136</f>
        <v>6700.607134549999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5">
        <v>0</v>
      </c>
      <c r="G137" s="19">
        <v>0.65</v>
      </c>
      <c r="I137" s="20">
        <f t="shared" si="5"/>
        <v>0</v>
      </c>
      <c r="K137" s="5">
        <f t="shared" si="6"/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5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5">
        <v>4926.83</v>
      </c>
      <c r="G139" s="19">
        <v>0.65</v>
      </c>
      <c r="I139" s="20">
        <f>E139*G139</f>
        <v>3202.4395</v>
      </c>
      <c r="K139" s="5">
        <f>E139-I139</f>
        <v>1724.3905</v>
      </c>
      <c r="M139" s="14">
        <v>0.4587</v>
      </c>
      <c r="O139" s="5">
        <f>K139*M139</f>
        <v>790.97792235</v>
      </c>
      <c r="Q139" s="16">
        <f>K139-O139</f>
        <v>933.41257765</v>
      </c>
      <c r="S139" s="16">
        <f>E139-(I139+O139+Q139)</f>
        <v>0</v>
      </c>
    </row>
    <row r="140" spans="7:9" ht="11.25">
      <c r="G140" s="6"/>
      <c r="I140" s="18"/>
    </row>
    <row r="141" spans="7:9" ht="11.25">
      <c r="G141" s="6"/>
      <c r="I141" s="18"/>
    </row>
    <row r="142" spans="7:17" ht="11.25">
      <c r="G142" s="6"/>
      <c r="I142" s="18"/>
      <c r="Q142" s="16">
        <f>K142-O142</f>
        <v>0</v>
      </c>
    </row>
    <row r="143" spans="3:19" ht="11.25">
      <c r="C143" s="3" t="s">
        <v>264</v>
      </c>
      <c r="E143" s="25">
        <f>SUM(E9:E140)</f>
        <v>255863.64999999997</v>
      </c>
      <c r="G143" s="6"/>
      <c r="I143" s="18">
        <f>SUM(I9:I142)</f>
        <v>166311.3725</v>
      </c>
      <c r="K143" s="5">
        <f>SUM(K9:K142)</f>
        <v>89552.27749999998</v>
      </c>
      <c r="O143" s="5">
        <f>SUM(O9:O142)</f>
        <v>28149.79244875</v>
      </c>
      <c r="Q143" s="16">
        <f>K143-O143</f>
        <v>61402.48505124998</v>
      </c>
      <c r="S143" s="16">
        <f>SUM(S9:S142)</f>
        <v>0</v>
      </c>
    </row>
    <row r="144" spans="7:17" ht="11.25">
      <c r="G144" s="6"/>
      <c r="Q144" s="16"/>
    </row>
    <row r="145" spans="7:17" ht="11.25">
      <c r="G145" s="6"/>
      <c r="Q145" s="16"/>
    </row>
    <row r="146" spans="7:17" ht="11.25">
      <c r="G146" s="6"/>
      <c r="Q146" s="16"/>
    </row>
    <row r="147" spans="7:17" ht="11.25">
      <c r="G147" s="6"/>
      <c r="I147" s="18"/>
      <c r="Q147" s="16"/>
    </row>
    <row r="148" spans="7:17" ht="11.25">
      <c r="G148" s="6"/>
      <c r="Q148" s="16"/>
    </row>
    <row r="149" spans="7:17" ht="11.25">
      <c r="G149" s="6"/>
      <c r="Q149" s="16"/>
    </row>
    <row r="150" spans="7:17" ht="11.25">
      <c r="G150" s="6"/>
      <c r="Q150" s="16"/>
    </row>
    <row r="151" spans="7:17" ht="11.25">
      <c r="G151" s="6"/>
      <c r="Q151" s="16"/>
    </row>
    <row r="152" spans="7:17" ht="11.25">
      <c r="G152" s="6"/>
      <c r="Q152" s="16"/>
    </row>
    <row r="153" spans="7:17" ht="11.25">
      <c r="G153" s="6"/>
      <c r="Q153" s="16"/>
    </row>
    <row r="154" spans="7:17" ht="11.25">
      <c r="G154" s="6"/>
      <c r="Q154" s="16"/>
    </row>
    <row r="155" spans="7:17" ht="11.25">
      <c r="G155" s="6"/>
      <c r="Q155" s="16"/>
    </row>
    <row r="156" spans="7:17" ht="11.25">
      <c r="G156" s="6"/>
      <c r="Q156" s="16"/>
    </row>
    <row r="157" spans="7:17" ht="11.25">
      <c r="G157" s="6"/>
      <c r="Q157" s="16"/>
    </row>
    <row r="158" spans="7:17" ht="11.25">
      <c r="G158" s="6"/>
      <c r="Q158" s="16"/>
    </row>
    <row r="159" spans="7:17" ht="11.25">
      <c r="G159" s="6"/>
      <c r="Q159" s="16"/>
    </row>
    <row r="160" spans="7:17" ht="11.25">
      <c r="G160" s="6"/>
      <c r="Q160" s="16"/>
    </row>
    <row r="161" spans="7:17" ht="11.25">
      <c r="G161" s="6"/>
      <c r="Q161" s="16"/>
    </row>
    <row r="162" spans="7:17" ht="11.25">
      <c r="G162" s="6"/>
      <c r="Q162" s="16"/>
    </row>
    <row r="163" spans="7:17" ht="11.25">
      <c r="G163" s="6"/>
      <c r="Q163" s="16"/>
    </row>
    <row r="164" spans="7:17" ht="11.25">
      <c r="G164" s="6"/>
      <c r="Q164" s="16"/>
    </row>
    <row r="165" spans="7:17" ht="11.25">
      <c r="G165" s="6"/>
      <c r="Q165" s="16"/>
    </row>
    <row r="166" spans="7:17" ht="11.25">
      <c r="G166" s="6"/>
      <c r="Q166" s="16"/>
    </row>
    <row r="167" spans="7:17" ht="11.25">
      <c r="G167" s="6"/>
      <c r="Q167" s="16"/>
    </row>
    <row r="168" spans="7:17" ht="11.25">
      <c r="G168" s="6"/>
      <c r="Q168" s="16"/>
    </row>
    <row r="169" spans="7:17" ht="11.25">
      <c r="G169" s="6"/>
      <c r="Q169" s="16"/>
    </row>
    <row r="170" spans="7:17" ht="11.25">
      <c r="G170" s="6"/>
      <c r="Q170" s="16"/>
    </row>
    <row r="171" spans="7:17" ht="11.25">
      <c r="G171" s="6"/>
      <c r="Q171" s="16"/>
    </row>
    <row r="172" spans="7:17" ht="11.25">
      <c r="G172" s="6"/>
      <c r="Q172" s="16"/>
    </row>
    <row r="173" spans="7:17" ht="11.25">
      <c r="G173" s="6"/>
      <c r="Q173" s="16"/>
    </row>
    <row r="174" spans="7:17" ht="11.25">
      <c r="G174" s="6"/>
      <c r="Q174" s="16"/>
    </row>
    <row r="175" spans="7:17" ht="11.25">
      <c r="G175" s="6"/>
      <c r="Q175" s="16"/>
    </row>
    <row r="176" spans="7:17" ht="11.25">
      <c r="G176" s="6"/>
      <c r="Q176" s="16"/>
    </row>
    <row r="177" spans="7:17" ht="11.25">
      <c r="G177" s="6"/>
      <c r="Q177" s="16"/>
    </row>
    <row r="178" spans="7:17" ht="11.25">
      <c r="G178" s="6"/>
      <c r="Q178" s="16"/>
    </row>
    <row r="179" spans="7:17" ht="11.25">
      <c r="G179" s="6"/>
      <c r="Q179" s="16"/>
    </row>
    <row r="180" spans="7:17" ht="11.25">
      <c r="G180" s="6"/>
      <c r="Q180" s="16"/>
    </row>
    <row r="181" spans="7:17" ht="11.25">
      <c r="G181" s="6"/>
      <c r="Q181" s="16"/>
    </row>
    <row r="182" spans="7:17" ht="11.25">
      <c r="G182" s="6"/>
      <c r="Q182" s="16"/>
    </row>
    <row r="183" spans="7:17" ht="11.25">
      <c r="G183" s="6"/>
      <c r="Q183" s="16"/>
    </row>
    <row r="184" spans="7:17" ht="11.25">
      <c r="G184" s="6"/>
      <c r="Q184" s="16"/>
    </row>
    <row r="185" spans="7:17" ht="11.25">
      <c r="G185" s="6"/>
      <c r="Q185" s="16"/>
    </row>
    <row r="186" spans="7:17" ht="11.25">
      <c r="G186" s="6"/>
      <c r="Q186" s="16"/>
    </row>
    <row r="187" spans="7:17" ht="11.25">
      <c r="G187" s="6"/>
      <c r="Q187" s="16"/>
    </row>
    <row r="188" spans="7:17" ht="11.25">
      <c r="G188" s="6"/>
      <c r="Q188" s="16"/>
    </row>
    <row r="189" spans="7:17" ht="11.25">
      <c r="G189" s="6"/>
      <c r="Q189" s="16"/>
    </row>
    <row r="190" spans="7:17" ht="11.25">
      <c r="G190" s="6"/>
      <c r="Q190" s="16"/>
    </row>
    <row r="191" spans="7:17" ht="11.25">
      <c r="G191" s="6"/>
      <c r="Q191" s="16"/>
    </row>
    <row r="192" spans="7:17" ht="11.25">
      <c r="G192" s="6"/>
      <c r="Q192" s="16"/>
    </row>
    <row r="193" spans="7:17" ht="11.25">
      <c r="G193" s="6"/>
      <c r="Q193" s="16"/>
    </row>
    <row r="194" spans="7:17" ht="11.25">
      <c r="G194" s="6"/>
      <c r="Q194" s="16"/>
    </row>
    <row r="195" spans="7:17" ht="11.25">
      <c r="G195" s="6"/>
      <c r="Q195" s="16"/>
    </row>
    <row r="196" spans="7:17" ht="11.25">
      <c r="G196" s="6"/>
      <c r="M196" s="18"/>
      <c r="Q196" s="16"/>
    </row>
    <row r="197" spans="7:17" ht="11.25">
      <c r="G197" s="6"/>
      <c r="Q197" s="16"/>
    </row>
    <row r="198" spans="7:17" ht="11.25">
      <c r="G198" s="6"/>
      <c r="Q198" s="16"/>
    </row>
    <row r="199" spans="7:17" ht="11.25">
      <c r="G199" s="6"/>
      <c r="Q199" s="16"/>
    </row>
    <row r="200" spans="7:17" ht="11.25">
      <c r="G200" s="6"/>
      <c r="Q200" s="16"/>
    </row>
    <row r="201" spans="7:17" ht="11.25">
      <c r="G201" s="6"/>
      <c r="Q201" s="16"/>
    </row>
    <row r="202" spans="7:17" ht="11.25">
      <c r="G202" s="6"/>
      <c r="Q202" s="16"/>
    </row>
    <row r="203" spans="7:17" ht="11.25">
      <c r="G203" s="6"/>
      <c r="Q203" s="16"/>
    </row>
    <row r="204" spans="7:17" ht="11.25">
      <c r="G204" s="6"/>
      <c r="Q204" s="16"/>
    </row>
    <row r="205" spans="7:17" ht="11.25">
      <c r="G205" s="6"/>
      <c r="Q205" s="16"/>
    </row>
    <row r="206" spans="7:17" ht="11.25">
      <c r="G206" s="6"/>
      <c r="Q206" s="16"/>
    </row>
    <row r="207" spans="7:17" ht="11.25">
      <c r="G207" s="6"/>
      <c r="Q207" s="16"/>
    </row>
    <row r="208" spans="7:17" ht="11.25">
      <c r="G208" s="6"/>
      <c r="Q208" s="16"/>
    </row>
    <row r="209" spans="7:17" ht="11.25">
      <c r="G209" s="6"/>
      <c r="Q209" s="16"/>
    </row>
    <row r="210" spans="7:17" ht="11.25">
      <c r="G210" s="6"/>
      <c r="Q210" s="16"/>
    </row>
    <row r="211" spans="7:17" ht="11.25">
      <c r="G211" s="6"/>
      <c r="Q211" s="16"/>
    </row>
    <row r="212" spans="7:17" ht="11.25">
      <c r="G212" s="6"/>
      <c r="Q212" s="16"/>
    </row>
    <row r="213" spans="7:17" ht="11.25">
      <c r="G213" s="6"/>
      <c r="Q213" s="16"/>
    </row>
    <row r="214" spans="7:17" ht="11.25">
      <c r="G214" s="6"/>
      <c r="Q214" s="16"/>
    </row>
    <row r="215" spans="7:17" ht="11.25">
      <c r="G215" s="6"/>
      <c r="Q215" s="16"/>
    </row>
    <row r="216" spans="7:17" ht="11.25">
      <c r="G216" s="6"/>
      <c r="Q216" s="16"/>
    </row>
    <row r="217" spans="7:17" ht="11.25">
      <c r="G217" s="6"/>
      <c r="Q217" s="16"/>
    </row>
    <row r="218" spans="7:17" ht="11.25">
      <c r="G218" s="6"/>
      <c r="Q218" s="16"/>
    </row>
    <row r="219" spans="7:17" ht="11.25">
      <c r="G219" s="6"/>
      <c r="Q219" s="16"/>
    </row>
    <row r="220" spans="7:17" ht="11.25">
      <c r="G220" s="6"/>
      <c r="Q220" s="16"/>
    </row>
    <row r="221" spans="7:17" ht="11.25">
      <c r="G221" s="6"/>
      <c r="Q221" s="16"/>
    </row>
    <row r="222" spans="7:17" ht="11.25">
      <c r="G222" s="6"/>
      <c r="Q222" s="16"/>
    </row>
    <row r="223" spans="7:17" ht="11.25">
      <c r="G223" s="6"/>
      <c r="Q223" s="16"/>
    </row>
    <row r="224" spans="7:17" ht="11.25">
      <c r="G224" s="6"/>
      <c r="Q224" s="16"/>
    </row>
    <row r="225" spans="7:17" ht="11.25">
      <c r="G225" s="6"/>
      <c r="Q225" s="16"/>
    </row>
    <row r="226" spans="7:17" ht="11.25">
      <c r="G226" s="6"/>
      <c r="Q226" s="16"/>
    </row>
    <row r="227" spans="7:17" ht="11.25">
      <c r="G227" s="6"/>
      <c r="Q227" s="16"/>
    </row>
    <row r="228" spans="7:17" ht="11.25">
      <c r="G228" s="6"/>
      <c r="Q228" s="16"/>
    </row>
    <row r="229" spans="7:17" ht="11.25">
      <c r="G229" s="6"/>
      <c r="Q229" s="16"/>
    </row>
    <row r="230" spans="7:17" ht="11.25">
      <c r="G230" s="6"/>
      <c r="Q230" s="16"/>
    </row>
    <row r="231" spans="7:17" ht="11.25">
      <c r="G231" s="6"/>
      <c r="Q231" s="16"/>
    </row>
    <row r="232" spans="7:17" ht="11.25">
      <c r="G232" s="6"/>
      <c r="Q232" s="16"/>
    </row>
    <row r="233" spans="7:17" ht="11.25">
      <c r="G233" s="6"/>
      <c r="Q233" s="16"/>
    </row>
    <row r="234" spans="7:17" ht="11.25">
      <c r="G234" s="6"/>
      <c r="Q234" s="16"/>
    </row>
    <row r="235" spans="7:17" ht="11.25">
      <c r="G235" s="6"/>
      <c r="Q235" s="16"/>
    </row>
    <row r="236" spans="7:17" ht="11.25">
      <c r="G236" s="6"/>
      <c r="Q236" s="16"/>
    </row>
    <row r="237" spans="7:17" ht="11.25">
      <c r="G237" s="6"/>
      <c r="Q237" s="16"/>
    </row>
    <row r="238" spans="7:17" ht="11.25">
      <c r="G238" s="6"/>
      <c r="Q238" s="16"/>
    </row>
    <row r="239" spans="7:17" ht="11.25">
      <c r="G239" s="6"/>
      <c r="Q239" s="16"/>
    </row>
    <row r="240" spans="7:17" ht="11.25">
      <c r="G240" s="6"/>
      <c r="Q240" s="16"/>
    </row>
    <row r="241" spans="7:17" ht="11.25">
      <c r="G241" s="6"/>
      <c r="Q241" s="16"/>
    </row>
    <row r="242" spans="7:17" ht="11.25">
      <c r="G242" s="6"/>
      <c r="Q242" s="16"/>
    </row>
    <row r="243" spans="7:17" ht="11.25">
      <c r="G243" s="6"/>
      <c r="Q243" s="16"/>
    </row>
    <row r="244" spans="7:17" ht="11.25">
      <c r="G244" s="6"/>
      <c r="Q244" s="16"/>
    </row>
    <row r="245" spans="7:17" ht="11.25">
      <c r="G245" s="6"/>
      <c r="Q245" s="16"/>
    </row>
    <row r="246" spans="7:17" ht="11.25">
      <c r="G246" s="6"/>
      <c r="Q246" s="16"/>
    </row>
    <row r="247" spans="7:17" ht="11.25">
      <c r="G247" s="6"/>
      <c r="Q247" s="16"/>
    </row>
    <row r="248" spans="7:17" ht="11.25">
      <c r="G248" s="6"/>
      <c r="Q248" s="16"/>
    </row>
    <row r="249" spans="7:17" ht="11.25">
      <c r="G249" s="6"/>
      <c r="Q249" s="16"/>
    </row>
    <row r="250" spans="7:17" ht="11.25">
      <c r="G250" s="6"/>
      <c r="Q250" s="16"/>
    </row>
    <row r="251" spans="7:17" ht="11.25">
      <c r="G251" s="6"/>
      <c r="Q251" s="16"/>
    </row>
    <row r="252" spans="7:17" ht="11.25">
      <c r="G252" s="6"/>
      <c r="Q252" s="16"/>
    </row>
    <row r="253" spans="7:17" ht="11.25">
      <c r="G253" s="6"/>
      <c r="Q253" s="16"/>
    </row>
    <row r="254" spans="7:17" ht="11.25">
      <c r="G254" s="6"/>
      <c r="Q254" s="16"/>
    </row>
    <row r="255" spans="7:17" ht="11.25">
      <c r="G255" s="6"/>
      <c r="Q255" s="16"/>
    </row>
    <row r="256" spans="7:17" ht="11.25">
      <c r="G256" s="6"/>
      <c r="Q256" s="16"/>
    </row>
    <row r="257" spans="7:17" ht="11.25">
      <c r="G257" s="6"/>
      <c r="Q257" s="16"/>
    </row>
    <row r="258" spans="7:17" ht="11.25">
      <c r="G258" s="6"/>
      <c r="Q258" s="16"/>
    </row>
    <row r="259" spans="7:17" ht="11.25">
      <c r="G259" s="6"/>
      <c r="Q259" s="16"/>
    </row>
    <row r="260" spans="7:17" ht="11.25">
      <c r="G260" s="6"/>
      <c r="Q260" s="16"/>
    </row>
    <row r="261" spans="7:17" ht="11.25">
      <c r="G261" s="6"/>
      <c r="Q261" s="16"/>
    </row>
    <row r="262" spans="7:17" ht="11.25">
      <c r="G262" s="6"/>
      <c r="Q262" s="16"/>
    </row>
    <row r="263" spans="7:17" ht="11.25">
      <c r="G263" s="6"/>
      <c r="Q263" s="16"/>
    </row>
    <row r="264" spans="7:17" ht="11.25">
      <c r="G264" s="6"/>
      <c r="Q264" s="16"/>
    </row>
    <row r="265" spans="7:17" ht="11.25">
      <c r="G265" s="6"/>
      <c r="Q265" s="16"/>
    </row>
    <row r="266" spans="7:17" ht="11.25">
      <c r="G266" s="6"/>
      <c r="Q266" s="16"/>
    </row>
    <row r="267" spans="7:17" ht="11.25">
      <c r="G267" s="6"/>
      <c r="Q267" s="16"/>
    </row>
    <row r="268" spans="7:17" ht="11.25">
      <c r="G268" s="6"/>
      <c r="Q268" s="16"/>
    </row>
    <row r="269" spans="7:17" ht="11.25">
      <c r="G269" s="6"/>
      <c r="Q269" s="16"/>
    </row>
    <row r="270" spans="7:17" ht="11.25">
      <c r="G270" s="6"/>
      <c r="Q270" s="16"/>
    </row>
    <row r="271" spans="7:17" ht="11.25">
      <c r="G271" s="6"/>
      <c r="Q271" s="16"/>
    </row>
    <row r="272" spans="7:17" ht="11.25">
      <c r="G272" s="6"/>
      <c r="Q272" s="16"/>
    </row>
    <row r="273" ht="11.25">
      <c r="G273" s="6"/>
    </row>
    <row r="274" ht="11.25">
      <c r="G274" s="6"/>
    </row>
    <row r="275" ht="11.25">
      <c r="G275" s="6"/>
    </row>
    <row r="276" spans="7:17" ht="11.25">
      <c r="G276" s="6"/>
      <c r="Q276" s="16"/>
    </row>
    <row r="277" ht="11.25">
      <c r="G277" s="6"/>
    </row>
    <row r="278" ht="11.25">
      <c r="G278" s="6"/>
    </row>
    <row r="279" ht="11.25">
      <c r="G279" s="6"/>
    </row>
    <row r="280" ht="11.25">
      <c r="G280" s="6"/>
    </row>
    <row r="281" ht="11.25">
      <c r="G281" s="6"/>
    </row>
    <row r="282" ht="11.25">
      <c r="G282" s="6"/>
    </row>
    <row r="283" ht="11.25">
      <c r="G283" s="6"/>
    </row>
    <row r="284" ht="11.25">
      <c r="G284" s="6"/>
    </row>
    <row r="285" ht="11.25">
      <c r="G285" s="6"/>
    </row>
    <row r="286" ht="11.25">
      <c r="G286" s="6"/>
    </row>
    <row r="287" ht="11.25">
      <c r="G287" s="6"/>
    </row>
    <row r="288" ht="11.25">
      <c r="G288" s="6"/>
    </row>
    <row r="289" ht="11.25">
      <c r="G289" s="6"/>
    </row>
    <row r="290" ht="11.25">
      <c r="G290" s="6"/>
    </row>
    <row r="291" ht="11.25">
      <c r="G291" s="6"/>
    </row>
    <row r="292" ht="11.25">
      <c r="G292" s="6"/>
    </row>
    <row r="293" ht="11.25">
      <c r="G293" s="6"/>
    </row>
    <row r="294" ht="11.25">
      <c r="G294" s="6"/>
    </row>
    <row r="295" ht="11.25">
      <c r="G295" s="6"/>
    </row>
    <row r="296" ht="11.25">
      <c r="G296" s="6"/>
    </row>
    <row r="297" ht="11.25">
      <c r="G297" s="6"/>
    </row>
    <row r="298" ht="11.25">
      <c r="G298" s="6"/>
    </row>
    <row r="299" ht="11.25">
      <c r="G299" s="6"/>
    </row>
    <row r="300" ht="11.25">
      <c r="G300" s="6"/>
    </row>
    <row r="301" ht="11.25">
      <c r="G301" s="6"/>
    </row>
    <row r="302" ht="11.25">
      <c r="G302" s="6"/>
    </row>
    <row r="303" ht="11.25">
      <c r="G303" s="6"/>
    </row>
    <row r="304" ht="11.25">
      <c r="G304" s="6"/>
    </row>
    <row r="305" ht="11.25">
      <c r="G305" s="6"/>
    </row>
    <row r="306" ht="11.25">
      <c r="G306" s="6"/>
    </row>
    <row r="307" ht="11.25">
      <c r="G307" s="6"/>
    </row>
    <row r="308" ht="11.25">
      <c r="G308" s="6"/>
    </row>
    <row r="309" ht="11.25">
      <c r="G309" s="6"/>
    </row>
    <row r="310" ht="11.25">
      <c r="G310" s="6"/>
    </row>
    <row r="311" ht="11.25">
      <c r="G311" s="6"/>
    </row>
    <row r="312" ht="11.25">
      <c r="G312" s="6"/>
    </row>
    <row r="313" ht="11.25">
      <c r="G313" s="6"/>
    </row>
    <row r="314" ht="11.25">
      <c r="G314" s="6"/>
    </row>
    <row r="315" ht="11.25">
      <c r="G315" s="6"/>
    </row>
    <row r="316" ht="11.25">
      <c r="G316" s="6"/>
    </row>
    <row r="317" ht="11.25">
      <c r="G317" s="6"/>
    </row>
    <row r="318" ht="11.25">
      <c r="G318" s="6"/>
    </row>
    <row r="319" ht="11.25">
      <c r="G319" s="6"/>
    </row>
    <row r="320" ht="11.25">
      <c r="G320" s="6"/>
    </row>
    <row r="321" ht="11.25">
      <c r="G321" s="6"/>
    </row>
    <row r="322" ht="11.25">
      <c r="G322" s="6"/>
    </row>
    <row r="323" ht="11.25">
      <c r="G323" s="6"/>
    </row>
    <row r="324" ht="11.25">
      <c r="G324" s="6"/>
    </row>
    <row r="325" ht="11.25">
      <c r="G325" s="6"/>
    </row>
    <row r="326" ht="11.25">
      <c r="G326" s="6"/>
    </row>
    <row r="327" ht="11.25">
      <c r="G327" s="6"/>
    </row>
    <row r="328" ht="11.25">
      <c r="G328" s="6"/>
    </row>
    <row r="329" ht="11.25">
      <c r="G329" s="6"/>
    </row>
    <row r="330" ht="11.25">
      <c r="G330" s="6"/>
    </row>
    <row r="331" ht="11.25">
      <c r="G331" s="6"/>
    </row>
    <row r="332" ht="11.25">
      <c r="G332" s="6"/>
    </row>
    <row r="333" ht="11.25">
      <c r="G333" s="6"/>
    </row>
    <row r="334" ht="11.25">
      <c r="G334" s="6"/>
    </row>
    <row r="335" ht="11.25">
      <c r="G335" s="6"/>
    </row>
    <row r="336" ht="11.25">
      <c r="G336" s="6"/>
    </row>
    <row r="337" ht="11.25">
      <c r="G337" s="6"/>
    </row>
    <row r="338" ht="11.25">
      <c r="G338" s="6"/>
    </row>
    <row r="339" ht="11.25">
      <c r="G339" s="6"/>
    </row>
    <row r="340" ht="11.25">
      <c r="G340" s="6"/>
    </row>
    <row r="341" ht="11.25">
      <c r="G341" s="6"/>
    </row>
    <row r="342" ht="11.25">
      <c r="G342" s="6"/>
    </row>
    <row r="343" ht="11.25">
      <c r="G343" s="6"/>
    </row>
    <row r="344" ht="11.25">
      <c r="G344" s="6"/>
    </row>
    <row r="345" ht="11.25">
      <c r="G345" s="6"/>
    </row>
    <row r="346" ht="11.25">
      <c r="G346" s="6"/>
    </row>
    <row r="347" ht="11.25"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305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f>VLOOKUP(A9,'[1]Import to DSS Sheet'!$A$2:$F$122,5,FALSE)</f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f>VLOOKUP(A10,'[1]Import to DSS Sheet'!$A$2:$F$122,5,FALSE)</f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f>VLOOKUP(A11,'[1]Import to DSS Sheet'!$A$2:$F$122,5,FALSE)</f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f>VLOOKUP(A12,'[1]Import to DSS Sheet'!$A$2:$F$122,5,FALSE)</f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f>VLOOKUP(A13,'[1]Import to DSS Sheet'!$A$2:$F$122,5,FALSE)</f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f>VLOOKUP(A14,'[1]Import to DSS Sheet'!$A$2:$F$122,5,FALSE)</f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f>VLOOKUP(A15,'[1]Import to DSS Sheet'!$A$2:$F$122,5,FALSE)</f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f>VLOOKUP(A16,'[1]Import to DSS Sheet'!$A$2:$F$122,5,FALSE)</f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f>VLOOKUP(A18,'[1]Import to DSS Sheet'!$A$2:$F$122,5,FALSE)</f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f>VLOOKUP(A19,'[1]Import to DSS Sheet'!$A$2:$F$122,5,FALSE)</f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f>VLOOKUP(A20,'[1]Import to DSS Sheet'!$A$2:$F$122,5,FALSE)</f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f>VLOOKUP(A21,'[1]Import to DSS Sheet'!$A$2:$F$122,5,FALSE)</f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f>VLOOKUP(A22,'[1]Import to DSS Sheet'!$A$2:$F$122,5,FALSE)</f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f>VLOOKUP(A24,'[1]Import to DSS Sheet'!$A$2:$F$122,5,FALSE)</f>
        <v>10902.9</v>
      </c>
      <c r="G24" s="19">
        <v>0.65</v>
      </c>
      <c r="I24" s="20">
        <f t="shared" si="0"/>
        <v>7086.885</v>
      </c>
      <c r="K24" s="5">
        <f t="shared" si="1"/>
        <v>3816.0149999999994</v>
      </c>
      <c r="M24" s="14">
        <v>0.3107</v>
      </c>
      <c r="O24" s="5">
        <f t="shared" si="4"/>
        <v>1185.6358604999998</v>
      </c>
      <c r="Q24" s="16">
        <f t="shared" si="2"/>
        <v>2630.3791395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f>VLOOKUP(A25,'[1]Import to DSS Sheet'!$A$2:$F$122,5,FALSE)</f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f>VLOOKUP(A26,'[1]Import to DSS Sheet'!$A$2:$F$122,5,FALSE)</f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f>VLOOKUP(A27,'[1]Import to DSS Sheet'!$A$2:$F$122,5,FALSE)</f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f>VLOOKUP(A28,'[1]Import to DSS Sheet'!$A$2:$F$122,5,FALSE)</f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f>VLOOKUP(A29,'[1]Import to DSS Sheet'!$A$2:$F$122,5,FALSE)</f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f>VLOOKUP(A30,'[1]Import to DSS Sheet'!$A$2:$F$122,5,FALSE)</f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f>VLOOKUP(A31,'[1]Import to DSS Sheet'!$A$2:$F$122,5,FALSE)</f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f>VLOOKUP(A32,'[1]Import to DSS Sheet'!$A$2:$F$122,5,FALSE)</f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f>VLOOKUP(A33,'[1]Import to DSS Sheet'!$A$2:$F$122,5,FALSE)</f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f>VLOOKUP(A34,'[1]Import to DSS Sheet'!$A$2:$F$122,5,FALSE)</f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f>VLOOKUP(A35,'[1]Import to DSS Sheet'!$A$2:$F$122,5,FALSE)</f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f>VLOOKUP(A36,'[1]Import to DSS Sheet'!$A$2:$F$122,5,FALSE)</f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f>VLOOKUP(A37,'[1]Import to DSS Sheet'!$A$2:$F$122,5,FALSE)</f>
        <v>12297</v>
      </c>
      <c r="G37" s="19">
        <v>0.65</v>
      </c>
      <c r="I37" s="20">
        <f t="shared" si="0"/>
        <v>7993.05</v>
      </c>
      <c r="K37" s="5">
        <f t="shared" si="1"/>
        <v>4303.95</v>
      </c>
      <c r="M37" s="14">
        <v>0.4611</v>
      </c>
      <c r="O37" s="5">
        <f t="shared" si="4"/>
        <v>1984.5513449999999</v>
      </c>
      <c r="Q37" s="16">
        <f t="shared" si="2"/>
        <v>2319.398655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f>VLOOKUP(A38,'[1]Import to DSS Sheet'!$A$2:$F$122,5,FALSE)</f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f>VLOOKUP(A40,'[1]Import to DSS Sheet'!$A$2:$F$122,5,FALSE)</f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f>VLOOKUP(A41,'[1]Import to DSS Sheet'!$A$2:$F$122,5,FALSE)</f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f>VLOOKUP(A42,'[1]Import to DSS Sheet'!$A$2:$F$122,5,FALSE)</f>
        <v>4767.9</v>
      </c>
      <c r="G42" s="19">
        <v>0.65</v>
      </c>
      <c r="I42" s="20">
        <f t="shared" si="0"/>
        <v>3099.1349999999998</v>
      </c>
      <c r="K42" s="5">
        <f t="shared" si="1"/>
        <v>1668.7649999999999</v>
      </c>
      <c r="M42" s="14">
        <v>0.4348</v>
      </c>
      <c r="O42" s="5">
        <f t="shared" si="4"/>
        <v>725.579022</v>
      </c>
      <c r="Q42" s="16">
        <f t="shared" si="2"/>
        <v>943.1859779999999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f>VLOOKUP(A43,'[1]Import to DSS Sheet'!$A$2:$F$122,5,FALSE)</f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f>VLOOKUP(A44,'[1]Import to DSS Sheet'!$A$2:$F$122,5,FALSE)</f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f>VLOOKUP(A45,'[1]Import to DSS Sheet'!$A$2:$F$122,5,FALSE)</f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f>VLOOKUP(A46,'[1]Import to DSS Sheet'!$A$2:$F$122,5,FALSE)</f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f>VLOOKUP(A47,'[1]Import to DSS Sheet'!$A$2:$F$122,5,FALSE)</f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f>VLOOKUP(A48,'[1]Import to DSS Sheet'!$A$2:$F$122,5,FALSE)</f>
        <v>12297</v>
      </c>
      <c r="G48" s="19">
        <v>0.65</v>
      </c>
      <c r="I48" s="20">
        <f t="shared" si="0"/>
        <v>7993.05</v>
      </c>
      <c r="K48" s="5">
        <f t="shared" si="1"/>
        <v>4303.95</v>
      </c>
      <c r="M48" s="14">
        <v>0.2266</v>
      </c>
      <c r="O48" s="5">
        <f t="shared" si="4"/>
        <v>975.2750699999999</v>
      </c>
      <c r="Q48" s="16">
        <f t="shared" si="2"/>
        <v>3328.67493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f>VLOOKUP(A49,'[1]Import to DSS Sheet'!$A$2:$F$122,5,FALSE)</f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f>VLOOKUP(A50,'[1]Import to DSS Sheet'!$A$2:$F$122,5,FALSE)</f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f>VLOOKUP(A51,'[1]Import to DSS Sheet'!$A$2:$F$122,5,FALSE)</f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f>VLOOKUP(A52,'[1]Import to DSS Sheet'!$A$2:$F$122,5,FALSE)</f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f>VLOOKUP(A54,'[1]Import to DSS Sheet'!$A$2:$F$122,5,FALSE)</f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f>VLOOKUP(A55,'[1]Import to DSS Sheet'!$A$2:$F$122,5,FALSE)</f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f>VLOOKUP(A56,'[1]Import to DSS Sheet'!$A$2:$F$122,5,FALSE)</f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f>VLOOKUP(A57,'[1]Import to DSS Sheet'!$A$2:$F$122,5,FALSE)</f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f>VLOOKUP(A59,'[1]Import to DSS Sheet'!$A$2:$F$122,5,FALSE)</f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f>VLOOKUP(A60,'[1]Import to DSS Sheet'!$A$2:$F$122,5,FALSE)</f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f>VLOOKUP(A61,'[1]Import to DSS Sheet'!$A$2:$F$122,5,FALSE)</f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f>VLOOKUP(A62,'[1]Import to DSS Sheet'!$A$2:$F$122,5,FALSE)</f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f>VLOOKUP(A63,'[1]Import to DSS Sheet'!$A$2:$F$122,5,FALSE)</f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f>VLOOKUP(A64,'[1]Import to DSS Sheet'!$A$2:$F$122,5,FALSE)</f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f>VLOOKUP(A65,'[1]Import to DSS Sheet'!$A$2:$F$122,5,FALSE)</f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f>VLOOKUP(A66,'[1]Import to DSS Sheet'!$A$2:$F$122,5,FALSE)</f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f>VLOOKUP(A67,'[1]Import to DSS Sheet'!$A$2:$F$122,5,FALSE)</f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f>VLOOKUP(A68,'[1]Import to DSS Sheet'!$A$2:$F$122,5,FALSE)</f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f>VLOOKUP(A69,'[1]Import to DSS Sheet'!$A$2:$F$122,5,FALSE)</f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f>VLOOKUP(A70,'[1]Import to DSS Sheet'!$A$2:$F$122,5,FALSE)</f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f>VLOOKUP(A71,'[1]Import to DSS Sheet'!$A$2:$F$122,5,FALSE)</f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f>VLOOKUP(A72,'[1]Import to DSS Sheet'!$A$2:$F$122,5,FALSE)</f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f>VLOOKUP(A73,'[1]Import to DSS Sheet'!$A$2:$F$122,5,FALSE)</f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f>VLOOKUP(A74,'[1]Import to DSS Sheet'!$A$2:$F$122,5,FALSE)</f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f>VLOOKUP(A75,'[1]Import to DSS Sheet'!$A$2:$F$122,5,FALSE)</f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f>VLOOKUP(A77,'[1]Import to DSS Sheet'!$A$2:$F$122,5,FALSE)</f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f>VLOOKUP(A78,'[1]Import to DSS Sheet'!$A$2:$F$122,5,FALSE)</f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f>VLOOKUP(A79,'[1]Import to DSS Sheet'!$A$2:$F$122,5,FALSE)</f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f>VLOOKUP(A80,'[1]Import to DSS Sheet'!$A$2:$F$122,5,FALSE)</f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f>VLOOKUP(A81,'[1]Import to DSS Sheet'!$A$2:$F$122,5,FALSE)</f>
        <v>12297</v>
      </c>
      <c r="G81" s="19">
        <v>0.65</v>
      </c>
      <c r="I81" s="20">
        <f t="shared" si="5"/>
        <v>7993.05</v>
      </c>
      <c r="K81" s="5">
        <f t="shared" si="6"/>
        <v>4303.95</v>
      </c>
      <c r="M81" s="14">
        <v>0.3414</v>
      </c>
      <c r="O81" s="5">
        <f t="shared" si="9"/>
        <v>1469.36853</v>
      </c>
      <c r="Q81" s="16">
        <f t="shared" si="7"/>
        <v>2834.58147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f>VLOOKUP(A82,'[1]Import to DSS Sheet'!$A$2:$F$122,5,FALSE)</f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f>VLOOKUP(A83,'[1]Import to DSS Sheet'!$A$2:$F$122,5,FALSE)</f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f>VLOOKUP(A84,'[1]Import to DSS Sheet'!$A$2:$F$122,5,FALSE)</f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f>VLOOKUP(A85,'[1]Import to DSS Sheet'!$A$2:$F$122,5,FALSE)</f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f>VLOOKUP(A86,'[1]Import to DSS Sheet'!$A$2:$F$122,5,FALSE)</f>
        <v>23324.1</v>
      </c>
      <c r="G86" s="19">
        <v>0.65</v>
      </c>
      <c r="I86" s="20">
        <f t="shared" si="5"/>
        <v>15160.664999999999</v>
      </c>
      <c r="K86" s="5">
        <f t="shared" si="6"/>
        <v>8163.4349999999995</v>
      </c>
      <c r="M86" s="14">
        <v>0.2336</v>
      </c>
      <c r="O86" s="5">
        <f t="shared" si="9"/>
        <v>1906.978416</v>
      </c>
      <c r="Q86" s="16">
        <f t="shared" si="7"/>
        <v>6256.456584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f>VLOOKUP(A87,'[1]Import to DSS Sheet'!$A$2:$F$122,5,FALSE)</f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f>VLOOKUP(A88,'[1]Import to DSS Sheet'!$A$2:$F$122,5,FALSE)</f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f>VLOOKUP(A89,'[1]Import to DSS Sheet'!$A$2:$F$122,5,FALSE)</f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f>VLOOKUP(A90,'[1]Import to DSS Sheet'!$A$2:$F$122,5,FALSE)</f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f>VLOOKUP(A91,'[1]Import to DSS Sheet'!$A$2:$F$122,5,FALSE)</f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f>VLOOKUP(A92,'[1]Import to DSS Sheet'!$A$2:$F$122,5,FALSE)</f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f>VLOOKUP(A93,'[1]Import to DSS Sheet'!$A$2:$F$122,5,FALSE)</f>
        <v>326.5</v>
      </c>
      <c r="G93" s="19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f>VLOOKUP(A94,'[1]Import to DSS Sheet'!$A$2:$F$122,5,FALSE)</f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f>VLOOKUP(A95,'[1]Import to DSS Sheet'!$A$2:$F$122,5,FALSE)</f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f>VLOOKUP(A96,'[1]Import to DSS Sheet'!$A$2:$F$122,5,FALSE)</f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f>VLOOKUP(A97,'[1]Import to DSS Sheet'!$A$2:$F$122,5,FALSE)</f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f>VLOOKUP(A98,'[1]Import to DSS Sheet'!$A$2:$F$122,5,FALSE)</f>
        <v>12297</v>
      </c>
      <c r="G98" s="19">
        <v>0.65</v>
      </c>
      <c r="I98" s="20">
        <f t="shared" si="5"/>
        <v>7993.05</v>
      </c>
      <c r="K98" s="5">
        <f t="shared" si="6"/>
        <v>4303.95</v>
      </c>
      <c r="M98" s="14">
        <v>0.3853</v>
      </c>
      <c r="O98" s="5">
        <f t="shared" si="9"/>
        <v>1658.3119349999997</v>
      </c>
      <c r="Q98" s="16">
        <f t="shared" si="7"/>
        <v>2645.638065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f>VLOOKUP(A99,'[1]Import to DSS Sheet'!$A$2:$F$122,5,FALSE)</f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f>VLOOKUP(A100,'[1]Import to DSS Sheet'!$A$2:$F$122,5,FALSE)</f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f>VLOOKUP(A101,'[1]Import to DSS Sheet'!$A$2:$F$122,5,FALSE)</f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f>VLOOKUP(A102,'[1]Import to DSS Sheet'!$A$2:$F$122,5,FALSE)</f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f>VLOOKUP(A103,'[1]Import to DSS Sheet'!$A$2:$F$122,5,FALSE)</f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f>VLOOKUP(A104,'[1]Import to DSS Sheet'!$A$2:$F$122,5,FALSE)</f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f>VLOOKUP(A106,'[1]Import to DSS Sheet'!$A$2:$F$122,5,FALSE)</f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f>VLOOKUP(A107,'[1]Import to DSS Sheet'!$A$2:$F$122,5,FALSE)</f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f>VLOOKUP(A108,'[1]Import to DSS Sheet'!$A$2:$F$122,5,FALSE)</f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f>VLOOKUP(A109,'[1]Import to DSS Sheet'!$A$2:$F$122,5,FALSE)</f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f>VLOOKUP(A111,'[1]Import to DSS Sheet'!$A$2:$F$122,5,FALSE)</f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f>VLOOKUP(A112,'[1]Import to DSS Sheet'!$A$2:$F$122,5,FALSE)</f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f>VLOOKUP(A113,'[1]Import to DSS Sheet'!$A$2:$F$122,5,FALSE)</f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f>VLOOKUP(A114,'[1]Import to DSS Sheet'!$A$2:$F$122,5,FALSE)</f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f>VLOOKUP(A116,'[1]Import to DSS Sheet'!$A$2:$F$122,5,FALSE)</f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f>VLOOKUP(A117,'[1]Import to DSS Sheet'!$A$2:$F$122,5,FALSE)</f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f>VLOOKUP(A118,'[1]Import to DSS Sheet'!$A$2:$F$122,5,FALSE)</f>
        <v>2860.74</v>
      </c>
      <c r="G118" s="19">
        <v>0.65</v>
      </c>
      <c r="I118" s="20">
        <f t="shared" si="5"/>
        <v>1859.481</v>
      </c>
      <c r="K118" s="5">
        <f t="shared" si="6"/>
        <v>1001.2589999999998</v>
      </c>
      <c r="M118" s="14">
        <v>0.2667</v>
      </c>
      <c r="O118" s="5">
        <f t="shared" si="9"/>
        <v>267.03577529999995</v>
      </c>
      <c r="Q118" s="16">
        <f t="shared" si="7"/>
        <v>734.2232246999998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f>VLOOKUP(A119,'[1]Import to DSS Sheet'!$A$2:$F$122,5,FALSE)</f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f>VLOOKUP(A120,'[1]Import to DSS Sheet'!$A$2:$F$122,5,FALSE)</f>
        <v>13478.5</v>
      </c>
      <c r="G120" s="19">
        <v>0.65</v>
      </c>
      <c r="I120" s="20">
        <f t="shared" si="5"/>
        <v>8761.025</v>
      </c>
      <c r="K120" s="5">
        <f t="shared" si="6"/>
        <v>4717.475</v>
      </c>
      <c r="M120" s="14">
        <v>0.2736</v>
      </c>
      <c r="O120" s="5">
        <f t="shared" si="9"/>
        <v>1290.70116</v>
      </c>
      <c r="Q120" s="16">
        <f t="shared" si="7"/>
        <v>3426.7738400000003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f>VLOOKUP(A121,'[1]Import to DSS Sheet'!$A$2:$F$122,5,FALSE)</f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f>VLOOKUP(A122,'[1]Import to DSS Sheet'!$A$2:$F$122,5,FALSE)</f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f>VLOOKUP(A124,'[1]Import to DSS Sheet'!$A$2:$F$122,5,FALSE)</f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f>VLOOKUP(A125,'[1]Import to DSS Sheet'!$A$2:$F$122,5,FALSE)</f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f>VLOOKUP(A126,'[1]Import to DSS Sheet'!$A$2:$F$122,5,FALSE)</f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f>VLOOKUP(A127,'[1]Import to DSS Sheet'!$A$2:$F$122,5,FALSE)</f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f>VLOOKUP(A128,'[1]Import to DSS Sheet'!$A$2:$F$122,5,FALSE)</f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f>VLOOKUP(A129,'[1]Import to DSS Sheet'!$A$2:$F$122,5,FALSE)</f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f>VLOOKUP(A130,'[1]Import to DSS Sheet'!$A$2:$F$122,5,FALSE)</f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f>VLOOKUP(A131,'[1]Import to DSS Sheet'!$A$2:$F$122,5,FALSE)</f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f>VLOOKUP(A132,'[1]Import to DSS Sheet'!$A$2:$F$122,5,FALSE)</f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f>VLOOKUP(A133,'[1]Import to DSS Sheet'!$A$2:$F$122,5,FALSE)</f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f>VLOOKUP(A134,'[1]Import to DSS Sheet'!$A$2:$F$122,5,FALSE)</f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f>VLOOKUP(A135,'[1]Import to DSS Sheet'!$A$2:$F$122,5,FALSE)</f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f>VLOOKUP(A136,'[1]Import to DSS Sheet'!$A$2:$F$122,5,FALSE)</f>
        <v>4767.9</v>
      </c>
      <c r="G136" s="19">
        <v>0.65</v>
      </c>
      <c r="I136" s="20">
        <f t="shared" si="5"/>
        <v>3099.1349999999998</v>
      </c>
      <c r="K136" s="5">
        <f>E136-I136</f>
        <v>1668.7649999999999</v>
      </c>
      <c r="M136" s="14">
        <v>0.3569</v>
      </c>
      <c r="O136" s="5">
        <f>K136*M136</f>
        <v>595.5822284999999</v>
      </c>
      <c r="Q136" s="16">
        <f>K136-O136</f>
        <v>1073.1827715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f>VLOOKUP(A137,'[1]Import to DSS Sheet'!$A$2:$F$122,5,FALSE)</f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f>VLOOKUP(A138,'[1]Import to DSS Sheet'!$A$2:$F$122,5,FALSE)</f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f>VLOOKUP(A139,'[1]Import to DSS Sheet'!$A$2:$F$122,5,FALSE)</f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109616.54</v>
      </c>
      <c r="G143" s="6"/>
      <c r="I143" s="18">
        <f>SUM(I9:I142)</f>
        <v>71250.75099999999</v>
      </c>
      <c r="K143" s="5">
        <f>SUM(K9:K142)</f>
        <v>38365.789000000004</v>
      </c>
      <c r="O143" s="5">
        <f>SUM(O9:O142)</f>
        <v>12111.448712299998</v>
      </c>
      <c r="Q143" s="16">
        <f>K143-O143</f>
        <v>26254.340287700004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0.3" bottom="0.43" header="0.5" footer="0.5"/>
  <pageSetup fitToHeight="3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4">
      <pane xSplit="3" ySplit="5" topLeftCell="D103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36" sqref="E136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8515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285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12297</v>
      </c>
      <c r="G37" s="19">
        <v>0.65</v>
      </c>
      <c r="I37" s="20">
        <f t="shared" si="0"/>
        <v>7993.05</v>
      </c>
      <c r="K37" s="5">
        <f t="shared" si="1"/>
        <v>4303.95</v>
      </c>
      <c r="M37" s="14">
        <v>0.4611</v>
      </c>
      <c r="O37" s="5">
        <f t="shared" si="4"/>
        <v>1984.5513449999999</v>
      </c>
      <c r="Q37" s="16">
        <f t="shared" si="2"/>
        <v>2319.398655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3973.25</v>
      </c>
      <c r="G42" s="19">
        <v>0.65</v>
      </c>
      <c r="I42" s="20">
        <f t="shared" si="0"/>
        <v>2582.6125</v>
      </c>
      <c r="K42" s="5">
        <f t="shared" si="1"/>
        <v>1390.6374999999998</v>
      </c>
      <c r="M42" s="14">
        <v>0.4348</v>
      </c>
      <c r="O42" s="5">
        <f t="shared" si="4"/>
        <v>604.649185</v>
      </c>
      <c r="Q42" s="16">
        <f t="shared" si="2"/>
        <v>785.9883149999998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12706.9</v>
      </c>
      <c r="G48" s="19">
        <v>0.65</v>
      </c>
      <c r="I48" s="20">
        <f t="shared" si="0"/>
        <v>8259.485</v>
      </c>
      <c r="K48" s="5">
        <f t="shared" si="1"/>
        <v>4447.414999999999</v>
      </c>
      <c r="M48" s="14">
        <v>0.2266</v>
      </c>
      <c r="O48" s="5">
        <f t="shared" si="4"/>
        <v>1007.7842389999997</v>
      </c>
      <c r="Q48" s="16">
        <f t="shared" si="2"/>
        <v>3439.6307609999994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9017.8</v>
      </c>
      <c r="G81" s="19">
        <v>0.65</v>
      </c>
      <c r="I81" s="20">
        <f t="shared" si="5"/>
        <v>5861.57</v>
      </c>
      <c r="K81" s="5">
        <f t="shared" si="6"/>
        <v>3156.2299999999996</v>
      </c>
      <c r="M81" s="14">
        <v>0.3414</v>
      </c>
      <c r="O81" s="5">
        <f t="shared" si="9"/>
        <v>1077.5369219999998</v>
      </c>
      <c r="Q81" s="16">
        <f t="shared" si="7"/>
        <v>2078.693078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38006.57</v>
      </c>
      <c r="G86" s="19">
        <v>0.65</v>
      </c>
      <c r="I86" s="20">
        <f t="shared" si="5"/>
        <v>24704.270500000002</v>
      </c>
      <c r="K86" s="5">
        <f t="shared" si="6"/>
        <v>13302.299499999997</v>
      </c>
      <c r="M86" s="14">
        <v>0.2336</v>
      </c>
      <c r="O86" s="5">
        <f t="shared" si="9"/>
        <v>3107.4171631999993</v>
      </c>
      <c r="Q86" s="16">
        <f t="shared" si="7"/>
        <v>10194.882336799998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2049.5</v>
      </c>
      <c r="G97" s="19">
        <v>0.65</v>
      </c>
      <c r="I97" s="20">
        <f t="shared" si="5"/>
        <v>1332.175</v>
      </c>
      <c r="K97" s="5">
        <f t="shared" si="6"/>
        <v>717.325</v>
      </c>
      <c r="M97" s="14">
        <v>0.2455</v>
      </c>
      <c r="O97" s="5">
        <f t="shared" si="9"/>
        <v>176.10328750000002</v>
      </c>
      <c r="Q97" s="16">
        <f t="shared" si="7"/>
        <v>541.2217125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13072.7</v>
      </c>
      <c r="G98" s="19">
        <v>0.65</v>
      </c>
      <c r="I98" s="20">
        <f t="shared" si="5"/>
        <v>8497.255000000001</v>
      </c>
      <c r="K98" s="5">
        <f t="shared" si="6"/>
        <v>4575.445</v>
      </c>
      <c r="M98" s="14">
        <v>0.3853</v>
      </c>
      <c r="O98" s="5">
        <f t="shared" si="9"/>
        <v>1762.9189584999997</v>
      </c>
      <c r="Q98" s="16">
        <f t="shared" si="7"/>
        <v>2812.5260415000002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17625.7</v>
      </c>
      <c r="G118" s="19">
        <v>0.65</v>
      </c>
      <c r="I118" s="20">
        <f t="shared" si="5"/>
        <v>11456.705000000002</v>
      </c>
      <c r="K118" s="5">
        <f t="shared" si="6"/>
        <v>6168.994999999999</v>
      </c>
      <c r="M118" s="14">
        <v>0.2667</v>
      </c>
      <c r="O118" s="5">
        <f t="shared" si="9"/>
        <v>1645.2709664999998</v>
      </c>
      <c r="Q118" s="16">
        <f t="shared" si="7"/>
        <v>4523.724033499999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27053.4</v>
      </c>
      <c r="G120" s="19">
        <v>0.65</v>
      </c>
      <c r="I120" s="20">
        <f t="shared" si="5"/>
        <v>17584.710000000003</v>
      </c>
      <c r="K120" s="5">
        <f t="shared" si="6"/>
        <v>9468.689999999999</v>
      </c>
      <c r="M120" s="14">
        <v>0.2736</v>
      </c>
      <c r="O120" s="5">
        <f t="shared" si="9"/>
        <v>2590.6335839999997</v>
      </c>
      <c r="Q120" s="16">
        <f t="shared" si="7"/>
        <v>6878.056415999999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15884.4</v>
      </c>
      <c r="G125" s="19">
        <v>0.65</v>
      </c>
      <c r="I125" s="20">
        <f t="shared" si="5"/>
        <v>10324.86</v>
      </c>
      <c r="K125" s="5">
        <f t="shared" si="6"/>
        <v>5559.539999999999</v>
      </c>
      <c r="M125" s="14">
        <v>0.2455</v>
      </c>
      <c r="O125" s="5">
        <f t="shared" si="9"/>
        <v>1364.8670699999998</v>
      </c>
      <c r="Q125" s="16">
        <f t="shared" si="7"/>
        <v>4194.672929999999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2.75">
      <c r="E140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151687.21999999997</v>
      </c>
      <c r="G143" s="6"/>
      <c r="I143" s="18">
        <f>SUM(I9:I142)</f>
        <v>98596.69300000001</v>
      </c>
      <c r="K143" s="5">
        <f>SUM(K9:K142)</f>
        <v>53090.526999999995</v>
      </c>
      <c r="O143" s="5">
        <f>SUM(O9:O142)</f>
        <v>15321.7327207</v>
      </c>
      <c r="Q143" s="16">
        <f>K143-O143</f>
        <v>37768.7942793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39" sqref="E9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286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281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4361.16</v>
      </c>
      <c r="G24" s="19">
        <v>0.65</v>
      </c>
      <c r="I24" s="20">
        <f t="shared" si="0"/>
        <v>2834.754</v>
      </c>
      <c r="K24" s="5">
        <f t="shared" si="1"/>
        <v>1526.406</v>
      </c>
      <c r="M24" s="14">
        <v>0.3107</v>
      </c>
      <c r="O24" s="5">
        <f t="shared" si="4"/>
        <v>474.25434419999993</v>
      </c>
      <c r="Q24" s="16">
        <f t="shared" si="2"/>
        <v>1052.1516558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5880.41</v>
      </c>
      <c r="G42" s="19">
        <v>0.65</v>
      </c>
      <c r="I42" s="20">
        <f t="shared" si="0"/>
        <v>3822.2665</v>
      </c>
      <c r="K42" s="5">
        <f t="shared" si="1"/>
        <v>2058.1434999999997</v>
      </c>
      <c r="M42" s="14">
        <v>0.4348</v>
      </c>
      <c r="O42" s="5">
        <f t="shared" si="4"/>
        <v>894.8807937999999</v>
      </c>
      <c r="Q42" s="16">
        <f t="shared" si="2"/>
        <v>1163.2627061999997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7378.2</v>
      </c>
      <c r="G48" s="19">
        <v>0.65</v>
      </c>
      <c r="I48" s="20">
        <f t="shared" si="0"/>
        <v>4795.83</v>
      </c>
      <c r="K48" s="5">
        <f t="shared" si="1"/>
        <v>2582.37</v>
      </c>
      <c r="M48" s="14">
        <v>0.2266</v>
      </c>
      <c r="O48" s="5">
        <f t="shared" si="4"/>
        <v>585.165042</v>
      </c>
      <c r="Q48" s="16">
        <f t="shared" si="2"/>
        <v>1997.2049579999998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12706.9</v>
      </c>
      <c r="G81" s="19">
        <v>0.65</v>
      </c>
      <c r="I81" s="20">
        <f t="shared" si="5"/>
        <v>8259.485</v>
      </c>
      <c r="K81" s="5">
        <f t="shared" si="6"/>
        <v>4447.414999999999</v>
      </c>
      <c r="M81" s="14">
        <v>0.3414</v>
      </c>
      <c r="O81" s="5">
        <f t="shared" si="9"/>
        <v>1518.3474809999996</v>
      </c>
      <c r="Q81" s="16">
        <f t="shared" si="7"/>
        <v>2929.0675189999993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23973.23</v>
      </c>
      <c r="G86" s="19">
        <v>0.65</v>
      </c>
      <c r="I86" s="20">
        <f t="shared" si="5"/>
        <v>15582.5995</v>
      </c>
      <c r="K86" s="5">
        <f t="shared" si="6"/>
        <v>8390.6305</v>
      </c>
      <c r="M86" s="14">
        <v>0.2336</v>
      </c>
      <c r="O86" s="5">
        <f t="shared" si="9"/>
        <v>1960.0512847999998</v>
      </c>
      <c r="Q86" s="16">
        <f t="shared" si="7"/>
        <v>6430.579215199999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4960.72</v>
      </c>
      <c r="G90" s="19">
        <v>0.65</v>
      </c>
      <c r="I90" s="20">
        <f t="shared" si="5"/>
        <v>3224.4680000000003</v>
      </c>
      <c r="K90" s="5">
        <f t="shared" si="6"/>
        <v>1736.252</v>
      </c>
      <c r="M90" s="14">
        <v>0.3517</v>
      </c>
      <c r="O90" s="5">
        <f t="shared" si="9"/>
        <v>610.6398284</v>
      </c>
      <c r="Q90" s="16">
        <f t="shared" si="7"/>
        <v>1125.6121715999998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326.5</v>
      </c>
      <c r="G93" s="19">
        <v>0.65</v>
      </c>
      <c r="I93" s="20">
        <f t="shared" si="5"/>
        <v>212.225</v>
      </c>
      <c r="K93" s="5">
        <f t="shared" si="6"/>
        <v>114.275</v>
      </c>
      <c r="M93" s="14">
        <v>0.4588</v>
      </c>
      <c r="O93" s="5">
        <f t="shared" si="9"/>
        <v>52.42937</v>
      </c>
      <c r="Q93" s="16">
        <f t="shared" si="7"/>
        <v>61.84563000000001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12706.9</v>
      </c>
      <c r="G98" s="19">
        <v>0.65</v>
      </c>
      <c r="I98" s="20">
        <f t="shared" si="5"/>
        <v>8259.485</v>
      </c>
      <c r="K98" s="5">
        <f t="shared" si="6"/>
        <v>4447.414999999999</v>
      </c>
      <c r="M98" s="14">
        <v>0.3853</v>
      </c>
      <c r="O98" s="5">
        <f t="shared" si="9"/>
        <v>1713.5889994999995</v>
      </c>
      <c r="Q98" s="16">
        <f t="shared" si="7"/>
        <v>2733.8260004999993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D100" s="6">
        <v>0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D101" s="6">
        <v>0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D102" s="6">
        <v>0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D103" s="6">
        <v>0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D104" s="6">
        <v>0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D105" s="6">
        <v>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D106" s="6">
        <v>0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D107" s="6">
        <v>0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D108" s="6">
        <v>0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D109" s="6">
        <v>0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D110" s="6">
        <v>0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D111" s="6">
        <v>0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D112" s="6">
        <v>0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D113" s="6">
        <v>0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D114" s="6">
        <v>0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D115" s="6">
        <v>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D116" s="6">
        <v>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D117" s="6">
        <v>0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D118" s="6">
        <v>0</v>
      </c>
      <c r="E118" s="6">
        <v>12706.9</v>
      </c>
      <c r="G118" s="19">
        <v>0.65</v>
      </c>
      <c r="I118" s="20">
        <f t="shared" si="5"/>
        <v>8259.485</v>
      </c>
      <c r="K118" s="5">
        <f t="shared" si="6"/>
        <v>4447.414999999999</v>
      </c>
      <c r="M118" s="14">
        <v>0.2667</v>
      </c>
      <c r="O118" s="5">
        <f t="shared" si="9"/>
        <v>1186.1255804999996</v>
      </c>
      <c r="Q118" s="16">
        <f t="shared" si="7"/>
        <v>3261.2894194999994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D119" s="6">
        <v>0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D120" s="6">
        <v>0</v>
      </c>
      <c r="E120" s="6">
        <v>12706.9</v>
      </c>
      <c r="G120" s="19">
        <v>0.65</v>
      </c>
      <c r="I120" s="20">
        <f t="shared" si="5"/>
        <v>8259.485</v>
      </c>
      <c r="K120" s="5">
        <f t="shared" si="6"/>
        <v>4447.414999999999</v>
      </c>
      <c r="M120" s="14">
        <v>0.2736</v>
      </c>
      <c r="O120" s="5">
        <f t="shared" si="9"/>
        <v>1216.8127439999998</v>
      </c>
      <c r="Q120" s="16">
        <f t="shared" si="7"/>
        <v>3230.602255999999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D121" s="6">
        <v>0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D122" s="6">
        <v>0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D123" s="6">
        <v>0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D124" s="6">
        <v>0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D125" s="6">
        <v>0</v>
      </c>
      <c r="E125" s="6">
        <v>14454.9</v>
      </c>
      <c r="G125" s="19">
        <v>0.65</v>
      </c>
      <c r="I125" s="20">
        <f t="shared" si="5"/>
        <v>9395.685</v>
      </c>
      <c r="K125" s="5">
        <f t="shared" si="6"/>
        <v>5059.215</v>
      </c>
      <c r="M125" s="14">
        <v>0.2455</v>
      </c>
      <c r="O125" s="5">
        <f t="shared" si="9"/>
        <v>1242.0372825</v>
      </c>
      <c r="Q125" s="16">
        <f t="shared" si="7"/>
        <v>3817.1777175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D126" s="6">
        <v>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D127" s="6">
        <v>0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D128" s="6">
        <v>0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D129" s="6">
        <v>0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D130" s="6">
        <v>0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D131" s="6">
        <v>0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D132" s="6">
        <v>0</v>
      </c>
      <c r="E132" s="6">
        <v>12706.9</v>
      </c>
      <c r="G132" s="19">
        <v>0.65</v>
      </c>
      <c r="I132" s="20">
        <f t="shared" si="5"/>
        <v>8259.485</v>
      </c>
      <c r="K132" s="5">
        <f t="shared" si="6"/>
        <v>4447.414999999999</v>
      </c>
      <c r="M132" s="14">
        <v>0.3072</v>
      </c>
      <c r="O132" s="5">
        <f t="shared" si="9"/>
        <v>1366.2458879999997</v>
      </c>
      <c r="Q132" s="16">
        <f t="shared" si="7"/>
        <v>3081.1691119999996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1271.44</v>
      </c>
      <c r="G135" s="19">
        <v>0.65</v>
      </c>
      <c r="I135" s="20">
        <f t="shared" si="5"/>
        <v>826.436</v>
      </c>
      <c r="K135" s="5">
        <f t="shared" si="6"/>
        <v>445.004</v>
      </c>
      <c r="M135" s="14">
        <v>0.2432</v>
      </c>
      <c r="O135" s="5">
        <f t="shared" si="9"/>
        <v>108.2249728</v>
      </c>
      <c r="Q135" s="16">
        <f t="shared" si="7"/>
        <v>336.77902720000003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126141.05999999997</v>
      </c>
      <c r="G143" s="6"/>
      <c r="I143" s="18">
        <f>SUM(I9:I142)</f>
        <v>81991.689</v>
      </c>
      <c r="K143" s="5">
        <f>SUM(K9:K142)</f>
        <v>44149.37100000001</v>
      </c>
      <c r="O143" s="5">
        <f>SUM(O9:O142)</f>
        <v>12928.803611499998</v>
      </c>
      <c r="Q143" s="16">
        <f>K143-O143</f>
        <v>31220.567388500007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4">
      <pane xSplit="3" ySplit="5" topLeftCell="D97" activePane="bottomRight" state="frozen"/>
      <selection pane="topLeft" activeCell="E135" sqref="E135"/>
      <selection pane="topRight" activeCell="E135" sqref="E135"/>
      <selection pane="bottomLeft" activeCell="E135" sqref="E135"/>
      <selection pane="bottomRight" activeCell="E137" sqref="E137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9" t="s">
        <v>287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282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28347.54</v>
      </c>
      <c r="G24" s="19">
        <v>0.65</v>
      </c>
      <c r="I24" s="20">
        <f t="shared" si="0"/>
        <v>18425.901</v>
      </c>
      <c r="K24" s="5">
        <f t="shared" si="1"/>
        <v>9921.639</v>
      </c>
      <c r="M24" s="14">
        <v>0.3107</v>
      </c>
      <c r="O24" s="5">
        <f t="shared" si="4"/>
        <v>3082.6532372999995</v>
      </c>
      <c r="Q24" s="16">
        <f t="shared" si="2"/>
        <v>6838.9857627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6148.5</v>
      </c>
      <c r="G37" s="19">
        <v>0.65</v>
      </c>
      <c r="I37" s="20">
        <f t="shared" si="0"/>
        <v>3996.525</v>
      </c>
      <c r="K37" s="5">
        <f t="shared" si="1"/>
        <v>2151.975</v>
      </c>
      <c r="M37" s="14">
        <v>0.4611</v>
      </c>
      <c r="O37" s="5">
        <f t="shared" si="4"/>
        <v>992.2756724999999</v>
      </c>
      <c r="Q37" s="16">
        <f t="shared" si="2"/>
        <v>1159.6993275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4076.46</v>
      </c>
      <c r="G42" s="19">
        <v>0.65</v>
      </c>
      <c r="I42" s="20">
        <f t="shared" si="0"/>
        <v>2649.699</v>
      </c>
      <c r="K42" s="5">
        <f t="shared" si="1"/>
        <v>1426.761</v>
      </c>
      <c r="M42" s="14">
        <v>0.4348</v>
      </c>
      <c r="O42" s="5">
        <f t="shared" si="4"/>
        <v>620.3556828000001</v>
      </c>
      <c r="Q42" s="16">
        <f t="shared" si="2"/>
        <v>806.4053171999999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10323.6</v>
      </c>
      <c r="G48" s="19">
        <v>0.65</v>
      </c>
      <c r="I48" s="20">
        <f t="shared" si="0"/>
        <v>6710.34</v>
      </c>
      <c r="K48" s="5">
        <f t="shared" si="1"/>
        <v>3613.26</v>
      </c>
      <c r="M48" s="14">
        <v>0.2266</v>
      </c>
      <c r="O48" s="5">
        <f t="shared" si="4"/>
        <v>818.764716</v>
      </c>
      <c r="Q48" s="16">
        <f t="shared" si="2"/>
        <v>2794.495284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11256.1</v>
      </c>
      <c r="G69" s="19">
        <v>0.65</v>
      </c>
      <c r="I69" s="20">
        <f t="shared" si="0"/>
        <v>7316.465</v>
      </c>
      <c r="K69" s="5">
        <f t="shared" si="1"/>
        <v>3939.635</v>
      </c>
      <c r="M69" s="14">
        <v>0.3132</v>
      </c>
      <c r="O69" s="5">
        <f t="shared" si="4"/>
        <v>1233.893682</v>
      </c>
      <c r="Q69" s="16">
        <f t="shared" si="2"/>
        <v>2705.7413180000003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10657.4</v>
      </c>
      <c r="G74" s="19">
        <v>0.65</v>
      </c>
      <c r="I74" s="20">
        <f aca="true" t="shared" si="5" ref="I74:I137">E74*G74</f>
        <v>6927.31</v>
      </c>
      <c r="K74" s="5">
        <f aca="true" t="shared" si="6" ref="K74:K135">E74-I74</f>
        <v>3730.0899999999992</v>
      </c>
      <c r="M74" s="14">
        <v>0.4083</v>
      </c>
      <c r="O74" s="5">
        <f t="shared" si="4"/>
        <v>1522.9957469999997</v>
      </c>
      <c r="Q74" s="16">
        <f aca="true" t="shared" si="7" ref="Q74:Q135">K74-O74</f>
        <v>2207.0942529999993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28194.98</v>
      </c>
      <c r="G86" s="19">
        <v>0.65</v>
      </c>
      <c r="I86" s="20">
        <f t="shared" si="5"/>
        <v>18326.737</v>
      </c>
      <c r="K86" s="5">
        <f t="shared" si="6"/>
        <v>9868.242999999999</v>
      </c>
      <c r="M86" s="14">
        <v>0.2336</v>
      </c>
      <c r="O86" s="5">
        <f t="shared" si="9"/>
        <v>2305.2215647999997</v>
      </c>
      <c r="Q86" s="16">
        <f t="shared" si="7"/>
        <v>7563.021435199998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15986.1</v>
      </c>
      <c r="G90" s="19">
        <v>0.65</v>
      </c>
      <c r="I90" s="20">
        <f t="shared" si="5"/>
        <v>10390.965</v>
      </c>
      <c r="K90" s="5">
        <f t="shared" si="6"/>
        <v>5595.135</v>
      </c>
      <c r="M90" s="14">
        <v>0.3517</v>
      </c>
      <c r="O90" s="5">
        <f t="shared" si="9"/>
        <v>1967.8089795</v>
      </c>
      <c r="Q90" s="16">
        <f t="shared" si="7"/>
        <v>3627.3260205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11477.2</v>
      </c>
      <c r="G98" s="19">
        <v>0.65</v>
      </c>
      <c r="I98" s="20">
        <f t="shared" si="5"/>
        <v>7460.18</v>
      </c>
      <c r="K98" s="5">
        <f t="shared" si="6"/>
        <v>4017.0200000000004</v>
      </c>
      <c r="M98" s="14">
        <v>0.3853</v>
      </c>
      <c r="O98" s="5">
        <f t="shared" si="9"/>
        <v>1547.757806</v>
      </c>
      <c r="Q98" s="16">
        <f t="shared" si="7"/>
        <v>2469.2621940000004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8198</v>
      </c>
      <c r="G103" s="19">
        <v>0.65</v>
      </c>
      <c r="I103" s="20">
        <f t="shared" si="5"/>
        <v>5328.7</v>
      </c>
      <c r="K103" s="5">
        <f t="shared" si="6"/>
        <v>2869.3</v>
      </c>
      <c r="M103" s="14">
        <v>0.3888</v>
      </c>
      <c r="O103" s="5">
        <f t="shared" si="9"/>
        <v>1115.58384</v>
      </c>
      <c r="Q103" s="16">
        <f t="shared" si="7"/>
        <v>1753.7161600000002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6558.4</v>
      </c>
      <c r="G118" s="19">
        <v>0.65</v>
      </c>
      <c r="I118" s="20">
        <f t="shared" si="5"/>
        <v>4262.96</v>
      </c>
      <c r="K118" s="5">
        <f t="shared" si="6"/>
        <v>2295.4399999999996</v>
      </c>
      <c r="M118" s="14">
        <v>0.2667</v>
      </c>
      <c r="O118" s="5">
        <f t="shared" si="9"/>
        <v>612.1938479999999</v>
      </c>
      <c r="Q118" s="16">
        <f t="shared" si="7"/>
        <v>1683.2461519999997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11373.7</v>
      </c>
      <c r="G120" s="19">
        <v>0.65</v>
      </c>
      <c r="I120" s="20">
        <f t="shared" si="5"/>
        <v>7392.905000000001</v>
      </c>
      <c r="K120" s="5">
        <f t="shared" si="6"/>
        <v>3980.795</v>
      </c>
      <c r="M120" s="14">
        <v>0.2736</v>
      </c>
      <c r="O120" s="5">
        <f t="shared" si="9"/>
        <v>1089.145512</v>
      </c>
      <c r="Q120" s="16">
        <f t="shared" si="7"/>
        <v>2891.649488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13404</v>
      </c>
      <c r="G125" s="19">
        <v>0.65</v>
      </c>
      <c r="I125" s="20">
        <f t="shared" si="5"/>
        <v>8712.6</v>
      </c>
      <c r="K125" s="5">
        <f t="shared" si="6"/>
        <v>4691.4</v>
      </c>
      <c r="M125" s="14">
        <v>0.2455</v>
      </c>
      <c r="O125" s="5">
        <f t="shared" si="9"/>
        <v>1151.7386999999999</v>
      </c>
      <c r="Q125" s="16">
        <f t="shared" si="7"/>
        <v>3539.6612999999998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14756.4</v>
      </c>
      <c r="G132" s="19">
        <v>0.65</v>
      </c>
      <c r="I132" s="20">
        <f t="shared" si="5"/>
        <v>9591.66</v>
      </c>
      <c r="K132" s="5">
        <f t="shared" si="6"/>
        <v>5164.74</v>
      </c>
      <c r="M132" s="14">
        <v>0.3072</v>
      </c>
      <c r="O132" s="5">
        <f t="shared" si="9"/>
        <v>1586.6081279999999</v>
      </c>
      <c r="Q132" s="16">
        <f t="shared" si="7"/>
        <v>3578.131872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12706.9</v>
      </c>
      <c r="G136" s="19">
        <v>0.65</v>
      </c>
      <c r="I136" s="20">
        <f t="shared" si="5"/>
        <v>8259.485</v>
      </c>
      <c r="K136" s="5">
        <f>E136-I136</f>
        <v>4447.414999999999</v>
      </c>
      <c r="M136" s="14">
        <v>0.3569</v>
      </c>
      <c r="O136" s="5">
        <f>K136*M136</f>
        <v>1587.2824134999996</v>
      </c>
      <c r="Q136" s="16">
        <f>K136-O136</f>
        <v>2860.1325864999994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193465.28</v>
      </c>
      <c r="G143" s="6"/>
      <c r="I143" s="18">
        <f>SUM(I9:I142)</f>
        <v>125752.43200000002</v>
      </c>
      <c r="K143" s="5">
        <f>SUM(K9:K142)</f>
        <v>67712.848</v>
      </c>
      <c r="O143" s="5">
        <f>SUM(O9:O142)</f>
        <v>21234.2795294</v>
      </c>
      <c r="Q143" s="16">
        <f>K143-O143</f>
        <v>46478.5684706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madhavi Oruganti</cp:lastModifiedBy>
  <cp:lastPrinted>2010-08-25T12:01:53Z</cp:lastPrinted>
  <dcterms:created xsi:type="dcterms:W3CDTF">1999-07-20T16:12:16Z</dcterms:created>
  <dcterms:modified xsi:type="dcterms:W3CDTF">2010-08-25T14:43:40Z</dcterms:modified>
  <cp:category/>
  <cp:version/>
  <cp:contentType/>
  <cp:contentStatus/>
</cp:coreProperties>
</file>