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9405" windowHeight="4875" tabRatio="882" activeTab="11"/>
  </bookViews>
  <sheets>
    <sheet name="JLY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NE" sheetId="12" r:id="rId12"/>
    <sheet name="TYD" sheetId="13" r:id="rId13"/>
    <sheet name="datatable" sheetId="14" r:id="rId14"/>
  </sheets>
  <definedNames>
    <definedName name="_xlnm.Print_Area" localSheetId="1">'AUG'!$A$9:$Q$142</definedName>
    <definedName name="_xlnm.Print_Area" localSheetId="0">'JLY'!$A$9:$Q$142</definedName>
    <definedName name="_xlnm.Print_Area" localSheetId="2">'SEP'!$A$9:$Q$142</definedName>
    <definedName name="_xlnm.Print_Titles" localSheetId="9">'APR'!$1:$8</definedName>
    <definedName name="_xlnm.Print_Titles" localSheetId="1">'AUG'!$1:$8</definedName>
    <definedName name="_xlnm.Print_Titles" localSheetId="5">'DEC'!$1:$8</definedName>
    <definedName name="_xlnm.Print_Titles" localSheetId="7">'FEB'!$1:$8</definedName>
    <definedName name="_xlnm.Print_Titles" localSheetId="6">'JAN'!$1:$8</definedName>
    <definedName name="_xlnm.Print_Titles" localSheetId="0">'JLY'!$1:$8</definedName>
    <definedName name="_xlnm.Print_Titles" localSheetId="8">'MAR'!$1:$8</definedName>
    <definedName name="_xlnm.Print_Titles" localSheetId="4">'NOV'!$1:$8</definedName>
    <definedName name="_xlnm.Print_Titles" localSheetId="3">'OCT'!$1:$8</definedName>
    <definedName name="_xlnm.Print_Titles" localSheetId="2">'SEP'!$1:$8</definedName>
    <definedName name="_xlnm.Print_Titles" localSheetId="12">'TYD'!$1:$8</definedName>
  </definedNames>
  <calcPr fullCalcOnLoad="1"/>
</workbook>
</file>

<file path=xl/sharedStrings.xml><?xml version="1.0" encoding="utf-8"?>
<sst xmlns="http://schemas.openxmlformats.org/spreadsheetml/2006/main" count="4148" uniqueCount="321">
  <si>
    <t>FIPS</t>
  </si>
  <si>
    <t>CODE</t>
  </si>
  <si>
    <t>LOCALITY</t>
  </si>
  <si>
    <t>001</t>
  </si>
  <si>
    <t>ACCOMACK CO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</si>
  <si>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</si>
  <si>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</si>
  <si>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</si>
  <si>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</si>
  <si>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</si>
  <si>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</si>
  <si>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</si>
  <si>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</si>
  <si>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</si>
  <si>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</si>
  <si>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</si>
  <si>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</si>
  <si>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</si>
  <si>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</si>
  <si>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</si>
  <si>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</si>
  <si>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</si>
  <si>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036</t>
  </si>
  <si>
    <t>037</t>
  </si>
  <si>
    <t>041</t>
  </si>
  <si>
    <t>043</t>
  </si>
  <si>
    <t>045</t>
  </si>
  <si>
    <t>047</t>
  </si>
  <si>
    <t>049</t>
  </si>
  <si>
    <t>051</t>
  </si>
  <si>
    <t>053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</si>
  <si>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</si>
  <si>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</si>
  <si>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</si>
  <si>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</si>
  <si>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</si>
  <si>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</si>
  <si>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</si>
  <si>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</si>
  <si>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</si>
  <si>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</si>
  <si>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</si>
  <si>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</si>
  <si>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</si>
  <si>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</si>
  <si>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</si>
  <si>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</si>
  <si>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</si>
  <si>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</si>
  <si>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</si>
  <si>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</si>
  <si>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</si>
  <si>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</si>
  <si>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</si>
  <si>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</si>
  <si>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</si>
  <si>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</si>
  <si>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</si>
  <si>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</si>
  <si>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</si>
  <si>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</si>
  <si>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</si>
  <si>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</si>
  <si>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</si>
  <si>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125</t>
  </si>
  <si>
    <t>127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</si>
  <si>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</si>
  <si>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</si>
  <si>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</si>
  <si>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</si>
  <si>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</si>
  <si>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</si>
  <si>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</si>
  <si>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</si>
  <si>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</si>
  <si>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</si>
  <si>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</si>
  <si>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</si>
  <si>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</si>
  <si>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</si>
  <si>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</si>
  <si>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</si>
  <si>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</si>
  <si>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</si>
  <si>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</si>
  <si>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</si>
  <si>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</si>
  <si>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</si>
  <si>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</si>
  <si>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</si>
  <si>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</si>
  <si>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</si>
  <si>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</si>
  <si>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</si>
  <si>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191</t>
  </si>
  <si>
    <t>193</t>
  </si>
  <si>
    <t>195</t>
  </si>
  <si>
    <t>197</t>
  </si>
  <si>
    <t>199</t>
  </si>
  <si>
    <t>510</t>
  </si>
  <si>
    <t>520</t>
  </si>
  <si>
    <t>530</t>
  </si>
  <si>
    <t>540</t>
  </si>
  <si>
    <t>550</t>
  </si>
  <si>
    <t>570</t>
  </si>
  <si>
    <t>580</t>
  </si>
  <si>
    <t>590</t>
  </si>
  <si>
    <t>620</t>
  </si>
  <si>
    <t>650</t>
  </si>
  <si>
    <t>630</t>
  </si>
  <si>
    <t>640</t>
  </si>
  <si>
    <t>660</t>
  </si>
  <si>
    <t>670</t>
  </si>
  <si>
    <t>678</t>
  </si>
  <si>
    <t>680</t>
  </si>
  <si>
    <t>683</t>
  </si>
  <si>
    <t>685</t>
  </si>
  <si>
    <t>690</t>
  </si>
  <si>
    <t>700</t>
  </si>
  <si>
    <t>710</t>
  </si>
  <si>
    <t>720</t>
  </si>
  <si>
    <t>730</t>
  </si>
  <si>
    <t>735</t>
  </si>
  <si>
    <t>740</t>
  </si>
  <si>
    <t>750</t>
  </si>
  <si>
    <t>760</t>
  </si>
  <si>
    <t>770</t>
  </si>
  <si>
    <t>775</t>
  </si>
  <si>
    <t>790</t>
  </si>
  <si>
    <t>800</t>
  </si>
  <si>
    <t>810</t>
  </si>
  <si>
    <t>820</t>
  </si>
  <si>
    <t>830</t>
  </si>
  <si>
    <t>840</t>
  </si>
  <si>
    <t>ALBEMARLE CO</t>
  </si>
  <si>
    <t>ALLEGHANY CO</t>
  </si>
  <si>
    <t>AMELIA CO</t>
  </si>
  <si>
    <t>AMHERST CO</t>
  </si>
  <si>
    <t>APPOMATTOX CO</t>
  </si>
  <si>
    <t>ARLINGTON CO</t>
  </si>
  <si>
    <t>AUGUSTA CO</t>
  </si>
  <si>
    <t>BATH CO</t>
  </si>
  <si>
    <t>BEDFORD CO</t>
  </si>
  <si>
    <t>BLAND CO</t>
  </si>
  <si>
    <t>BOTETOURT CO</t>
  </si>
  <si>
    <t>BRUNSWICK CO</t>
  </si>
  <si>
    <t>BUCHANAN CO</t>
  </si>
  <si>
    <t>BUCKINGHAM CO</t>
  </si>
  <si>
    <t>CAMPBELL CO</t>
  </si>
  <si>
    <t>CAROLINE CO</t>
  </si>
  <si>
    <t>CARROLL CO</t>
  </si>
  <si>
    <t>CHARLES CITY CO</t>
  </si>
  <si>
    <t>CHARLOTTE CO</t>
  </si>
  <si>
    <t>CHESTERFIELD CO</t>
  </si>
  <si>
    <t>CLARKE CO</t>
  </si>
  <si>
    <t>CRAIG CO</t>
  </si>
  <si>
    <t>CULPEPER CO</t>
  </si>
  <si>
    <t>CUMBERLAND CO</t>
  </si>
  <si>
    <t>DICKENSON CO</t>
  </si>
  <si>
    <t>DINWIDDIE CO</t>
  </si>
  <si>
    <t>ESSEX CO</t>
  </si>
  <si>
    <t>FAIRFAX CO</t>
  </si>
  <si>
    <t>FAUQUIER CO</t>
  </si>
  <si>
    <t>FLOYD CO</t>
  </si>
  <si>
    <t>FLUVANNA CO</t>
  </si>
  <si>
    <t>FRANKLIN CO</t>
  </si>
  <si>
    <t>FREDERICK CO</t>
  </si>
  <si>
    <t>GILES CO</t>
  </si>
  <si>
    <t>GLOUCESTER CO</t>
  </si>
  <si>
    <t>GOOCHLAND CO</t>
  </si>
  <si>
    <t>GRAYSON CO</t>
  </si>
  <si>
    <t>GREENE CO</t>
  </si>
  <si>
    <t>GREENSVILLE CO</t>
  </si>
  <si>
    <t>HALIFAX CO</t>
  </si>
  <si>
    <t>HANOVER CO</t>
  </si>
  <si>
    <t>HENRICO CO</t>
  </si>
  <si>
    <t>HENRY CO</t>
  </si>
  <si>
    <t>HIGHLAND CO</t>
  </si>
  <si>
    <t>ISLE OF WIGHT CO</t>
  </si>
  <si>
    <t>JAMES CITY CO</t>
  </si>
  <si>
    <t>KING AND QUEEN CO</t>
  </si>
  <si>
    <t>KING GEORGE CO</t>
  </si>
  <si>
    <t>KING WILLIAM CO</t>
  </si>
  <si>
    <t>LANCASTER CO</t>
  </si>
  <si>
    <t>LEE CO</t>
  </si>
  <si>
    <t>LOUDOUN CO</t>
  </si>
  <si>
    <t>LOUISA CO</t>
  </si>
  <si>
    <t>LUNENBURG CO</t>
  </si>
  <si>
    <t>MADISON CO</t>
  </si>
  <si>
    <t>MATHEWS CO</t>
  </si>
  <si>
    <t>MECKLENBURG CO</t>
  </si>
  <si>
    <t>MIDDLESEX CO</t>
  </si>
  <si>
    <t>MONTGOMERY CO</t>
  </si>
  <si>
    <t>NELSON CO</t>
  </si>
  <si>
    <t>NEW KENT CO</t>
  </si>
  <si>
    <t>NORTHAMPTON CO</t>
  </si>
  <si>
    <t>NORTHUMBERLAND CO</t>
  </si>
  <si>
    <t>NOTTOWAY CO</t>
  </si>
  <si>
    <t>ORANGE CO</t>
  </si>
  <si>
    <t>PAGE CO</t>
  </si>
  <si>
    <t>PATRICK CO</t>
  </si>
  <si>
    <t>PITTSYLVANIA CO</t>
  </si>
  <si>
    <t>POWHATAN CO</t>
  </si>
  <si>
    <t>PRINCE EDWARD CO</t>
  </si>
  <si>
    <t>PRINCE GEORGE CO</t>
  </si>
  <si>
    <t>PRINCE WILLIAM CO</t>
  </si>
  <si>
    <t>PULASKI CO</t>
  </si>
  <si>
    <t>RAPPAHANNOCK CO</t>
  </si>
  <si>
    <t>RICHMOND CO</t>
  </si>
  <si>
    <t>ROANOKE CO</t>
  </si>
  <si>
    <t>ROCKBRIDGE CO</t>
  </si>
  <si>
    <t>ROCKINGHAM CO</t>
  </si>
  <si>
    <t>RUSSELL CO</t>
  </si>
  <si>
    <t>SCOTT CO</t>
  </si>
  <si>
    <t>SHENANDOAH CO</t>
  </si>
  <si>
    <t>SMYTH CO</t>
  </si>
  <si>
    <t>SOUTHAMPTON CO</t>
  </si>
  <si>
    <t>SPOTSYLVANIA CO</t>
  </si>
  <si>
    <t>STAFFORD CO</t>
  </si>
  <si>
    <t>SURRY CO</t>
  </si>
  <si>
    <t>SUSSEX CO</t>
  </si>
  <si>
    <t>TAZEWELL CO</t>
  </si>
  <si>
    <t>WARREN CO</t>
  </si>
  <si>
    <t>WASHINGTON CO</t>
  </si>
  <si>
    <t>WESTMORELAND CO</t>
  </si>
  <si>
    <t>WISE CO</t>
  </si>
  <si>
    <t>WYTHE CO</t>
  </si>
  <si>
    <t>YORK CO</t>
  </si>
  <si>
    <t>ALEXANDRIA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</si>
  <si>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</si>
  <si>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</si>
  <si>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</si>
  <si>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</si>
  <si>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</si>
  <si>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</si>
  <si>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</si>
  <si>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FRANKLIN CITY</t>
  </si>
  <si>
    <t>FREDERICKSBURG CITY</t>
  </si>
  <si>
    <t>GALAX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</si>
  <si>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</si>
  <si>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</si>
  <si>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</si>
  <si>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</si>
  <si>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</si>
  <si>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</si>
  <si>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</si>
  <si>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</si>
  <si>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</si>
  <si>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</si>
  <si>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</si>
  <si>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</si>
  <si>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</si>
  <si>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</si>
  <si>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</si>
  <si>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</si>
  <si>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</si>
  <si>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</si>
  <si>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</si>
  <si>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</si>
  <si>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</si>
  <si>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</si>
  <si>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</si>
  <si>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TOTAL</t>
  </si>
  <si>
    <t>PAYMENTS</t>
  </si>
  <si>
    <t>MEDICAID</t>
  </si>
  <si>
    <t>FEDERAL</t>
  </si>
  <si>
    <t>RATE</t>
  </si>
  <si>
    <t>SHARE</t>
  </si>
  <si>
    <t>STATE/</t>
  </si>
  <si>
    <t>LOCAL</t>
  </si>
  <si>
    <t>MATCH</t>
  </si>
  <si>
    <t>STATE</t>
  </si>
  <si>
    <t>CHECK</t>
  </si>
  <si>
    <t>MATH</t>
  </si>
  <si>
    <t>(POOL)</t>
  </si>
  <si>
    <t>(RATE)</t>
  </si>
  <si>
    <t>YEAR-TO-DATE</t>
  </si>
  <si>
    <t>HAMPTON CITY</t>
  </si>
  <si>
    <t>TO PROVIDERS</t>
  </si>
  <si>
    <t>Fiscal Year</t>
  </si>
  <si>
    <t>EffectiveDate</t>
  </si>
  <si>
    <t>MonthNumber</t>
  </si>
  <si>
    <t>Regular Medicaid</t>
  </si>
  <si>
    <t>Fed Rate</t>
  </si>
  <si>
    <t>Fed Share</t>
  </si>
  <si>
    <t>State/Local Share</t>
  </si>
  <si>
    <t>State Rate</t>
  </si>
  <si>
    <t>Local Share</t>
  </si>
  <si>
    <t>State Share</t>
  </si>
  <si>
    <t>Deduction</t>
  </si>
  <si>
    <t>Comment</t>
  </si>
  <si>
    <t>CSA Locality Medicaid Match</t>
  </si>
  <si>
    <t>TFC</t>
  </si>
  <si>
    <t xml:space="preserve"> JULY, 2013 MEDICAID ADJUSTMENTS--TFC--FY2014</t>
  </si>
  <si>
    <t>JULY, 2013</t>
  </si>
  <si>
    <t>AUGUST, 2013 MEDICAID ADJUSTMENTS--TFC--FY2014</t>
  </si>
  <si>
    <t>AUGUST, 2013</t>
  </si>
  <si>
    <t>SEPTEMBER, 2013 MEDICAID ADJUSTMENTS--TFC--FY2014</t>
  </si>
  <si>
    <t>SEPTEMBER,2013</t>
  </si>
  <si>
    <t>OCTOBER, 2013 MEDICAID ADJUSTMENTS--TFC--FY2014</t>
  </si>
  <si>
    <t>OCTOBER, 2013</t>
  </si>
  <si>
    <t>NOVEMBER, 2013 MEDICAID ADJUSTMENTS--TFC--FY2014</t>
  </si>
  <si>
    <t>NOVEMBER, 2013</t>
  </si>
  <si>
    <t>DECEMBER, 2013 MEDICAID ADJUSTMENTS--TFC--FY2014</t>
  </si>
  <si>
    <t>DECEMBER, 2013</t>
  </si>
  <si>
    <t>JANUARY, 2014 MEDICAID ADJUSTMENTS--TFC--FY2014</t>
  </si>
  <si>
    <t>JANUARY, 2014</t>
  </si>
  <si>
    <t>FEBRUARY, 2014 MEDICAID ADJUSTMENTS--TFC--FY2014</t>
  </si>
  <si>
    <t>FEBRUARY, 2014</t>
  </si>
  <si>
    <t>MARCH, 2014 MEDICAID ADJUSTMENTS--TFC--FY2014</t>
  </si>
  <si>
    <t>MARCH, 2014</t>
  </si>
  <si>
    <t>APRIL, 2014 MEDICAID ADJUSTMENTS--TFC-FY2014</t>
  </si>
  <si>
    <t>APRIL, 2014</t>
  </si>
  <si>
    <t>MAY, 2014 MEDICAID ADJUSTMENTS--TFC--FY2014</t>
  </si>
  <si>
    <t>MAY, 2014</t>
  </si>
  <si>
    <t>JUNE, 2014 MEDICAID ADJUSTMENTS--TFC--FY2014</t>
  </si>
  <si>
    <t>TFC MEDICAID ADJUSTMENTS YEAR-TO-DATE  FY2014</t>
  </si>
  <si>
    <t>FY2014</t>
  </si>
  <si>
    <t>July, 2013</t>
  </si>
  <si>
    <t>Regular TFC Medicaid</t>
  </si>
  <si>
    <t>JUNE,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</si>
</sst>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* #,##0.00;* \(#,##0.00\);* \-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3" fontId="2" fillId="0" borderId="0" xfId="42" applyFont="1" applyAlignment="1">
      <alignment/>
    </xf>
    <xf numFmtId="43" fontId="2" fillId="0" borderId="0" xfId="42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42" applyFont="1" applyAlignment="1">
      <alignment horizontal="center"/>
    </xf>
    <xf numFmtId="15" fontId="4" fillId="0" borderId="0" xfId="0" applyNumberFormat="1" applyFont="1" applyAlignment="1">
      <alignment horizontal="center"/>
    </xf>
    <xf numFmtId="10" fontId="2" fillId="0" borderId="0" xfId="42" applyNumberFormat="1" applyFont="1" applyAlignment="1">
      <alignment horizontal="center"/>
    </xf>
    <xf numFmtId="10" fontId="3" fillId="0" borderId="0" xfId="42" applyNumberFormat="1" applyFont="1" applyAlignment="1">
      <alignment horizontal="center"/>
    </xf>
    <xf numFmtId="43" fontId="2" fillId="0" borderId="0" xfId="0" applyNumberFormat="1" applyFont="1" applyAlignment="1">
      <alignment/>
    </xf>
    <xf numFmtId="10" fontId="2" fillId="0" borderId="0" xfId="0" applyNumberFormat="1" applyFont="1" applyAlignment="1">
      <alignment horizontal="center"/>
    </xf>
    <xf numFmtId="43" fontId="2" fillId="0" borderId="0" xfId="42" applyFont="1" applyAlignment="1">
      <alignment/>
    </xf>
    <xf numFmtId="10" fontId="2" fillId="0" borderId="0" xfId="42" applyNumberFormat="1" applyFont="1" applyAlignment="1" quotePrefix="1">
      <alignment horizontal="center"/>
    </xf>
    <xf numFmtId="43" fontId="2" fillId="0" borderId="0" xfId="42" applyNumberFormat="1" applyFont="1" applyAlignment="1">
      <alignment/>
    </xf>
    <xf numFmtId="10" fontId="2" fillId="0" borderId="0" xfId="42" applyNumberFormat="1" applyFont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43" fontId="3" fillId="0" borderId="0" xfId="42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7" fontId="2" fillId="0" borderId="0" xfId="42" applyNumberFormat="1" applyFont="1" applyAlignment="1">
      <alignment horizontal="center"/>
    </xf>
    <xf numFmtId="43" fontId="2" fillId="0" borderId="0" xfId="42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3" fontId="2" fillId="0" borderId="0" xfId="42" applyFont="1" applyBorder="1" applyAlignment="1">
      <alignment horizontal="center"/>
    </xf>
    <xf numFmtId="43" fontId="2" fillId="0" borderId="0" xfId="42" applyFont="1" applyBorder="1" applyAlignment="1">
      <alignment/>
    </xf>
    <xf numFmtId="43" fontId="2" fillId="0" borderId="0" xfId="42" applyFont="1" applyAlignment="1">
      <alignment horizontal="center"/>
    </xf>
    <xf numFmtId="3" fontId="2" fillId="0" borderId="0" xfId="0" applyNumberFormat="1" applyFont="1" applyAlignment="1">
      <alignment/>
    </xf>
    <xf numFmtId="0" fontId="5" fillId="33" borderId="10" xfId="57" applyFont="1" applyFill="1" applyBorder="1" applyAlignment="1">
      <alignment horizontal="center"/>
      <protection/>
    </xf>
    <xf numFmtId="0" fontId="5" fillId="0" borderId="11" xfId="57" applyFont="1" applyFill="1" applyBorder="1" applyAlignment="1">
      <alignment horizontal="right"/>
      <protection/>
    </xf>
    <xf numFmtId="10" fontId="5" fillId="0" borderId="11" xfId="57" applyNumberFormat="1" applyFont="1" applyFill="1" applyBorder="1" applyAlignment="1">
      <alignment horizontal="right"/>
      <protection/>
    </xf>
    <xf numFmtId="0" fontId="5" fillId="0" borderId="11" xfId="57" applyFont="1" applyFill="1" applyBorder="1" applyAlignment="1">
      <alignment/>
      <protection/>
    </xf>
    <xf numFmtId="49" fontId="5" fillId="0" borderId="11" xfId="57" applyNumberFormat="1" applyFont="1" applyFill="1" applyBorder="1" applyAlignment="1">
      <alignment/>
      <protection/>
    </xf>
    <xf numFmtId="49" fontId="5" fillId="0" borderId="11" xfId="57" applyNumberFormat="1" applyFont="1" applyFill="1" applyBorder="1" applyAlignment="1">
      <alignment/>
      <protection/>
    </xf>
    <xf numFmtId="0" fontId="0" fillId="0" borderId="0" xfId="0" applyNumberFormat="1" applyAlignment="1">
      <alignment/>
    </xf>
    <xf numFmtId="10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43" fontId="2" fillId="34" borderId="0" xfId="42" applyNumberFormat="1" applyFont="1" applyFill="1" applyAlignment="1">
      <alignment/>
    </xf>
    <xf numFmtId="43" fontId="2" fillId="34" borderId="0" xfId="42" applyFont="1" applyFill="1" applyAlignment="1">
      <alignment/>
    </xf>
    <xf numFmtId="10" fontId="2" fillId="34" borderId="0" xfId="42" applyNumberFormat="1" applyFont="1" applyFill="1" applyAlignment="1">
      <alignment horizontal="center"/>
    </xf>
    <xf numFmtId="43" fontId="2" fillId="34" borderId="0" xfId="0" applyNumberFormat="1" applyFont="1" applyFill="1" applyAlignment="1">
      <alignment/>
    </xf>
    <xf numFmtId="43" fontId="6" fillId="0" borderId="0" xfId="42" applyNumberFormat="1" applyFont="1" applyAlignment="1">
      <alignment/>
    </xf>
    <xf numFmtId="49" fontId="2" fillId="35" borderId="0" xfId="0" applyNumberFormat="1" applyFont="1" applyFill="1" applyAlignment="1">
      <alignment horizontal="center"/>
    </xf>
    <xf numFmtId="0" fontId="2" fillId="35" borderId="0" xfId="0" applyFont="1" applyFill="1" applyAlignment="1">
      <alignment/>
    </xf>
    <xf numFmtId="43" fontId="5" fillId="33" borderId="10" xfId="42" applyFont="1" applyFill="1" applyBorder="1" applyAlignment="1">
      <alignment horizontal="center"/>
    </xf>
    <xf numFmtId="43" fontId="5" fillId="0" borderId="11" xfId="42" applyFont="1" applyFill="1" applyBorder="1" applyAlignment="1">
      <alignment horizontal="right"/>
    </xf>
    <xf numFmtId="43" fontId="0" fillId="0" borderId="0" xfId="42" applyFont="1" applyAlignment="1">
      <alignment/>
    </xf>
    <xf numFmtId="0" fontId="0" fillId="0" borderId="0" xfId="0" applyFont="1" applyAlignment="1">
      <alignment/>
    </xf>
    <xf numFmtId="43" fontId="3" fillId="0" borderId="0" xfId="42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59" t="s">
        <v>293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294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2">
      <c r="A9" s="4" t="s">
        <v>3</v>
      </c>
      <c r="C9" s="3" t="s">
        <v>4</v>
      </c>
      <c r="E9" s="52">
        <v>653</v>
      </c>
      <c r="G9" s="19">
        <v>0.5</v>
      </c>
      <c r="I9" s="20">
        <f>E9*G9</f>
        <v>326.5</v>
      </c>
      <c r="K9" s="5">
        <f>E9-I9</f>
        <v>326.5</v>
      </c>
      <c r="M9" s="14">
        <v>0.2332</v>
      </c>
      <c r="O9" s="5">
        <f>K9*M9</f>
        <v>76.1398</v>
      </c>
      <c r="Q9" s="16">
        <f>K9-O9</f>
        <v>250.36020000000002</v>
      </c>
      <c r="S9" s="16">
        <f>E9-(I9+O9+Q9)</f>
        <v>0</v>
      </c>
    </row>
    <row r="10" spans="1:19" ht="12">
      <c r="A10" s="4" t="s">
        <v>5</v>
      </c>
      <c r="C10" s="3" t="s">
        <v>134</v>
      </c>
      <c r="E10" s="52">
        <v>5550.5</v>
      </c>
      <c r="G10" s="19">
        <v>0.5</v>
      </c>
      <c r="I10" s="20">
        <f aca="true" t="shared" si="0" ref="I10:I73">E10*G10</f>
        <v>2775.25</v>
      </c>
      <c r="K10" s="5">
        <f aca="true" t="shared" si="1" ref="K10:K73">E10-I10</f>
        <v>2775.25</v>
      </c>
      <c r="M10" s="14">
        <v>0.4474</v>
      </c>
      <c r="O10" s="5">
        <f>K10*M10</f>
        <v>1241.64685</v>
      </c>
      <c r="Q10" s="16">
        <f aca="true" t="shared" si="2" ref="Q10:Q73">K10-O10</f>
        <v>1533.60315</v>
      </c>
      <c r="S10" s="16">
        <f aca="true" t="shared" si="3" ref="S10:S73">E10-(I10+O10+Q10)</f>
        <v>0</v>
      </c>
    </row>
    <row r="11" spans="1:19" ht="12">
      <c r="A11" s="4" t="s">
        <v>6</v>
      </c>
      <c r="C11" s="3" t="s">
        <v>135</v>
      </c>
      <c r="E11" s="52">
        <v>0</v>
      </c>
      <c r="G11" s="19">
        <v>0.5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2">
      <c r="A12" s="4" t="s">
        <v>7</v>
      </c>
      <c r="C12" s="3" t="s">
        <v>136</v>
      </c>
      <c r="E12" s="52">
        <v>0</v>
      </c>
      <c r="G12" s="19">
        <v>0.5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2">
      <c r="A13" s="4" t="s">
        <v>8</v>
      </c>
      <c r="C13" s="3" t="s">
        <v>137</v>
      </c>
      <c r="E13" s="52">
        <v>326.5</v>
      </c>
      <c r="G13" s="19">
        <v>0.5</v>
      </c>
      <c r="I13" s="20">
        <f t="shared" si="0"/>
        <v>163.25</v>
      </c>
      <c r="K13" s="5">
        <f t="shared" si="1"/>
        <v>163.25</v>
      </c>
      <c r="M13" s="14">
        <v>0.2722</v>
      </c>
      <c r="O13" s="5">
        <f t="shared" si="4"/>
        <v>44.43665</v>
      </c>
      <c r="Q13" s="16">
        <f t="shared" si="2"/>
        <v>118.81335</v>
      </c>
      <c r="S13" s="16">
        <f t="shared" si="3"/>
        <v>0</v>
      </c>
    </row>
    <row r="14" spans="1:19" ht="12">
      <c r="A14" s="4" t="s">
        <v>9</v>
      </c>
      <c r="C14" s="3" t="s">
        <v>138</v>
      </c>
      <c r="E14" s="52">
        <v>979.5</v>
      </c>
      <c r="G14" s="19">
        <v>0.5</v>
      </c>
      <c r="I14" s="20">
        <f t="shared" si="0"/>
        <v>489.75</v>
      </c>
      <c r="K14" s="5">
        <f t="shared" si="1"/>
        <v>489.75</v>
      </c>
      <c r="M14" s="14">
        <v>0.2639</v>
      </c>
      <c r="O14" s="5">
        <f t="shared" si="4"/>
        <v>129.245025</v>
      </c>
      <c r="Q14" s="16">
        <f t="shared" si="2"/>
        <v>360.504975</v>
      </c>
      <c r="S14" s="16">
        <f t="shared" si="3"/>
        <v>0</v>
      </c>
    </row>
    <row r="15" spans="1:19" ht="12">
      <c r="A15" s="4" t="s">
        <v>10</v>
      </c>
      <c r="C15" s="3" t="s">
        <v>139</v>
      </c>
      <c r="E15" s="52">
        <v>2938.5</v>
      </c>
      <c r="G15" s="19">
        <v>0.5</v>
      </c>
      <c r="I15" s="20">
        <f t="shared" si="0"/>
        <v>1469.25</v>
      </c>
      <c r="K15" s="5">
        <f t="shared" si="1"/>
        <v>1469.25</v>
      </c>
      <c r="M15" s="14">
        <v>0.4602</v>
      </c>
      <c r="O15" s="5">
        <f t="shared" si="4"/>
        <v>676.14885</v>
      </c>
      <c r="Q15" s="16">
        <f t="shared" si="2"/>
        <v>793.10115</v>
      </c>
      <c r="S15" s="16">
        <f t="shared" si="3"/>
        <v>0</v>
      </c>
    </row>
    <row r="16" spans="1:19" ht="12">
      <c r="A16" s="4" t="s">
        <v>11</v>
      </c>
      <c r="C16" s="3" t="s">
        <v>140</v>
      </c>
      <c r="E16" s="52">
        <v>4571</v>
      </c>
      <c r="G16" s="19">
        <v>0.5</v>
      </c>
      <c r="I16" s="20">
        <f t="shared" si="0"/>
        <v>2285.5</v>
      </c>
      <c r="K16" s="5">
        <f t="shared" si="1"/>
        <v>2285.5</v>
      </c>
      <c r="M16" s="14">
        <v>0.3302</v>
      </c>
      <c r="O16" s="5">
        <f t="shared" si="4"/>
        <v>754.6721</v>
      </c>
      <c r="Q16" s="16">
        <f t="shared" si="2"/>
        <v>1530.8279</v>
      </c>
      <c r="S16" s="16">
        <f t="shared" si="3"/>
        <v>0</v>
      </c>
    </row>
    <row r="17" spans="1:19" ht="12">
      <c r="A17" s="4" t="s">
        <v>12</v>
      </c>
      <c r="C17" s="3" t="s">
        <v>141</v>
      </c>
      <c r="E17" s="52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2">
      <c r="A18" s="4" t="s">
        <v>13</v>
      </c>
      <c r="C18" s="3" t="s">
        <v>142</v>
      </c>
      <c r="E18" s="52">
        <v>4897.5</v>
      </c>
      <c r="G18" s="19">
        <v>0.5</v>
      </c>
      <c r="I18" s="20">
        <f t="shared" si="0"/>
        <v>2448.75</v>
      </c>
      <c r="K18" s="5">
        <f t="shared" si="1"/>
        <v>2448.75</v>
      </c>
      <c r="M18" s="14">
        <v>0.3111</v>
      </c>
      <c r="O18" s="5">
        <f t="shared" si="4"/>
        <v>761.806125</v>
      </c>
      <c r="Q18" s="16">
        <f t="shared" si="2"/>
        <v>1686.943875</v>
      </c>
      <c r="S18" s="16">
        <f t="shared" si="3"/>
        <v>0</v>
      </c>
    </row>
    <row r="19" spans="1:19" ht="12">
      <c r="A19" s="4" t="s">
        <v>14</v>
      </c>
      <c r="C19" s="3" t="s">
        <v>143</v>
      </c>
      <c r="E19" s="52">
        <v>705.7</v>
      </c>
      <c r="G19" s="19">
        <v>0.5</v>
      </c>
      <c r="I19" s="20">
        <f t="shared" si="0"/>
        <v>352.85</v>
      </c>
      <c r="K19" s="5">
        <f t="shared" si="1"/>
        <v>352.85</v>
      </c>
      <c r="M19" s="14">
        <v>0.2109</v>
      </c>
      <c r="O19" s="5">
        <f t="shared" si="4"/>
        <v>74.416065</v>
      </c>
      <c r="Q19" s="16">
        <f t="shared" si="2"/>
        <v>278.433935</v>
      </c>
      <c r="S19" s="16">
        <f t="shared" si="3"/>
        <v>0</v>
      </c>
    </row>
    <row r="20" spans="1:19" ht="12">
      <c r="A20" s="4" t="s">
        <v>15</v>
      </c>
      <c r="C20" s="3" t="s">
        <v>144</v>
      </c>
      <c r="E20" s="52">
        <v>0</v>
      </c>
      <c r="G20" s="19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2">
      <c r="A21" s="4" t="s">
        <v>16</v>
      </c>
      <c r="C21" s="3" t="s">
        <v>145</v>
      </c>
      <c r="E21" s="52">
        <v>1306</v>
      </c>
      <c r="G21" s="19">
        <v>0.5</v>
      </c>
      <c r="I21" s="20">
        <f t="shared" si="0"/>
        <v>653</v>
      </c>
      <c r="K21" s="5">
        <f t="shared" si="1"/>
        <v>653</v>
      </c>
      <c r="M21" s="14">
        <v>0.2439</v>
      </c>
      <c r="O21" s="5">
        <f t="shared" si="4"/>
        <v>159.26670000000001</v>
      </c>
      <c r="Q21" s="16">
        <f t="shared" si="2"/>
        <v>493.7333</v>
      </c>
      <c r="S21" s="16">
        <f t="shared" si="3"/>
        <v>0</v>
      </c>
    </row>
    <row r="22" spans="1:19" ht="12">
      <c r="A22" s="4" t="s">
        <v>17</v>
      </c>
      <c r="C22" s="3" t="s">
        <v>146</v>
      </c>
      <c r="E22" s="52">
        <v>2285.5</v>
      </c>
      <c r="G22" s="19">
        <v>0.5</v>
      </c>
      <c r="I22" s="20">
        <f t="shared" si="0"/>
        <v>1142.75</v>
      </c>
      <c r="K22" s="5">
        <f t="shared" si="1"/>
        <v>1142.75</v>
      </c>
      <c r="M22" s="14">
        <v>0.3156</v>
      </c>
      <c r="O22" s="5">
        <f t="shared" si="4"/>
        <v>360.6519</v>
      </c>
      <c r="Q22" s="16">
        <f t="shared" si="2"/>
        <v>782.0980999999999</v>
      </c>
      <c r="S22" s="16">
        <f t="shared" si="3"/>
        <v>0</v>
      </c>
    </row>
    <row r="23" spans="1:19" ht="12">
      <c r="A23" s="4" t="s">
        <v>18</v>
      </c>
      <c r="C23" s="3" t="s">
        <v>147</v>
      </c>
      <c r="E23" s="52">
        <v>0</v>
      </c>
      <c r="G23" s="19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2">
      <c r="A24" s="4" t="s">
        <v>19</v>
      </c>
      <c r="C24" s="3" t="s">
        <v>148</v>
      </c>
      <c r="E24" s="52">
        <v>979.5</v>
      </c>
      <c r="G24" s="19">
        <v>0.5</v>
      </c>
      <c r="I24" s="20">
        <f t="shared" si="0"/>
        <v>489.75</v>
      </c>
      <c r="K24" s="5">
        <f t="shared" si="1"/>
        <v>489.75</v>
      </c>
      <c r="M24" s="14">
        <v>0.3107</v>
      </c>
      <c r="O24" s="5">
        <f t="shared" si="4"/>
        <v>152.165325</v>
      </c>
      <c r="Q24" s="16">
        <f t="shared" si="2"/>
        <v>337.584675</v>
      </c>
      <c r="S24" s="16">
        <f t="shared" si="3"/>
        <v>0</v>
      </c>
    </row>
    <row r="25" spans="1:19" ht="12">
      <c r="A25" s="4" t="s">
        <v>20</v>
      </c>
      <c r="C25" s="3" t="s">
        <v>149</v>
      </c>
      <c r="E25" s="52">
        <v>1306</v>
      </c>
      <c r="G25" s="19">
        <v>0.5</v>
      </c>
      <c r="I25" s="20">
        <f t="shared" si="0"/>
        <v>653</v>
      </c>
      <c r="K25" s="5">
        <f t="shared" si="1"/>
        <v>653</v>
      </c>
      <c r="M25" s="14">
        <v>0.3308</v>
      </c>
      <c r="O25" s="5">
        <f t="shared" si="4"/>
        <v>216.01239999999999</v>
      </c>
      <c r="Q25" s="16">
        <f t="shared" si="2"/>
        <v>436.98760000000004</v>
      </c>
      <c r="S25" s="16">
        <f t="shared" si="3"/>
        <v>0</v>
      </c>
    </row>
    <row r="26" spans="1:19" ht="12">
      <c r="A26" s="4" t="s">
        <v>21</v>
      </c>
      <c r="C26" s="3" t="s">
        <v>150</v>
      </c>
      <c r="E26" s="52">
        <v>2938.5</v>
      </c>
      <c r="G26" s="19">
        <v>0.5</v>
      </c>
      <c r="I26" s="20">
        <f t="shared" si="0"/>
        <v>1469.25</v>
      </c>
      <c r="K26" s="5">
        <f t="shared" si="1"/>
        <v>1469.25</v>
      </c>
      <c r="M26" s="14">
        <v>0.291</v>
      </c>
      <c r="O26" s="5">
        <f t="shared" si="4"/>
        <v>427.55174999999997</v>
      </c>
      <c r="Q26" s="16">
        <f t="shared" si="2"/>
        <v>1041.69825</v>
      </c>
      <c r="S26" s="16">
        <f t="shared" si="3"/>
        <v>0</v>
      </c>
    </row>
    <row r="27" spans="1:19" ht="12">
      <c r="A27" s="4" t="s">
        <v>22</v>
      </c>
      <c r="C27" s="3" t="s">
        <v>151</v>
      </c>
      <c r="E27" s="52">
        <v>0</v>
      </c>
      <c r="G27" s="19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2">
      <c r="A28" s="4" t="s">
        <v>23</v>
      </c>
      <c r="C28" s="3" t="s">
        <v>152</v>
      </c>
      <c r="E28" s="52">
        <v>326.5</v>
      </c>
      <c r="G28" s="19">
        <v>0.5</v>
      </c>
      <c r="I28" s="20">
        <f t="shared" si="0"/>
        <v>163.25</v>
      </c>
      <c r="K28" s="5">
        <f t="shared" si="1"/>
        <v>163.25</v>
      </c>
      <c r="M28" s="14">
        <v>0.2204</v>
      </c>
      <c r="O28" s="5">
        <f t="shared" si="4"/>
        <v>35.9803</v>
      </c>
      <c r="Q28" s="16">
        <f t="shared" si="2"/>
        <v>127.2697</v>
      </c>
      <c r="S28" s="16">
        <f t="shared" si="3"/>
        <v>0</v>
      </c>
    </row>
    <row r="29" spans="1:19" ht="12">
      <c r="A29" s="4" t="s">
        <v>24</v>
      </c>
      <c r="C29" s="3" t="s">
        <v>153</v>
      </c>
      <c r="E29" s="52">
        <v>6856.5</v>
      </c>
      <c r="G29" s="19">
        <v>0.5</v>
      </c>
      <c r="I29" s="20">
        <f t="shared" si="0"/>
        <v>3428.25</v>
      </c>
      <c r="K29" s="5">
        <f t="shared" si="1"/>
        <v>3428.25</v>
      </c>
      <c r="M29" s="14">
        <v>0.3853</v>
      </c>
      <c r="O29" s="5">
        <f t="shared" si="4"/>
        <v>1320.9047249999999</v>
      </c>
      <c r="Q29" s="16">
        <f t="shared" si="2"/>
        <v>2107.345275</v>
      </c>
      <c r="S29" s="16">
        <f t="shared" si="3"/>
        <v>0</v>
      </c>
    </row>
    <row r="30" spans="1:19" ht="12">
      <c r="A30" s="4" t="s">
        <v>25</v>
      </c>
      <c r="C30" s="3" t="s">
        <v>154</v>
      </c>
      <c r="E30" s="52">
        <v>0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2">
      <c r="A31" s="4" t="s">
        <v>26</v>
      </c>
      <c r="C31" s="3" t="s">
        <v>155</v>
      </c>
      <c r="E31" s="52">
        <v>0</v>
      </c>
      <c r="G31" s="19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2">
      <c r="A32" s="4" t="s">
        <v>27</v>
      </c>
      <c r="C32" s="3" t="s">
        <v>156</v>
      </c>
      <c r="E32" s="52">
        <v>1959</v>
      </c>
      <c r="G32" s="19">
        <v>0.5</v>
      </c>
      <c r="I32" s="20">
        <f t="shared" si="0"/>
        <v>979.5</v>
      </c>
      <c r="K32" s="5">
        <f t="shared" si="1"/>
        <v>979.5</v>
      </c>
      <c r="M32" s="14">
        <v>0.3767</v>
      </c>
      <c r="O32" s="5">
        <f t="shared" si="4"/>
        <v>368.97765</v>
      </c>
      <c r="Q32" s="16">
        <f t="shared" si="2"/>
        <v>610.52235</v>
      </c>
      <c r="S32" s="16">
        <f t="shared" si="3"/>
        <v>0</v>
      </c>
    </row>
    <row r="33" spans="1:19" ht="12">
      <c r="A33" s="4" t="s">
        <v>28</v>
      </c>
      <c r="C33" s="3" t="s">
        <v>157</v>
      </c>
      <c r="E33" s="52">
        <v>0</v>
      </c>
      <c r="G33" s="19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2">
      <c r="A34" s="4" t="s">
        <v>29</v>
      </c>
      <c r="C34" s="3" t="s">
        <v>158</v>
      </c>
      <c r="E34" s="52">
        <v>2938.5</v>
      </c>
      <c r="G34" s="19">
        <v>0.5</v>
      </c>
      <c r="I34" s="20">
        <f t="shared" si="0"/>
        <v>1469.25</v>
      </c>
      <c r="K34" s="5">
        <f t="shared" si="1"/>
        <v>1469.25</v>
      </c>
      <c r="M34" s="14">
        <v>0.3042</v>
      </c>
      <c r="O34" s="5">
        <f t="shared" si="4"/>
        <v>446.94585000000006</v>
      </c>
      <c r="Q34" s="16">
        <f t="shared" si="2"/>
        <v>1022.3041499999999</v>
      </c>
      <c r="S34" s="16">
        <f t="shared" si="3"/>
        <v>0</v>
      </c>
    </row>
    <row r="35" spans="1:19" ht="12">
      <c r="A35" s="4" t="s">
        <v>30</v>
      </c>
      <c r="C35" s="3" t="s">
        <v>159</v>
      </c>
      <c r="E35" s="52">
        <v>2285.5</v>
      </c>
      <c r="G35" s="19">
        <v>0.5</v>
      </c>
      <c r="I35" s="20">
        <f t="shared" si="0"/>
        <v>1142.75</v>
      </c>
      <c r="K35" s="5">
        <f t="shared" si="1"/>
        <v>1142.75</v>
      </c>
      <c r="M35" s="14">
        <v>0.3358</v>
      </c>
      <c r="O35" s="5">
        <f t="shared" si="4"/>
        <v>383.73544999999996</v>
      </c>
      <c r="Q35" s="16">
        <f t="shared" si="2"/>
        <v>759.0145500000001</v>
      </c>
      <c r="S35" s="16">
        <f t="shared" si="3"/>
        <v>0</v>
      </c>
    </row>
    <row r="36" spans="1:19" ht="12">
      <c r="A36" s="4" t="s">
        <v>31</v>
      </c>
      <c r="C36" s="3" t="s">
        <v>160</v>
      </c>
      <c r="E36" s="52">
        <v>326.5</v>
      </c>
      <c r="G36" s="19">
        <v>0.5</v>
      </c>
      <c r="I36" s="20">
        <f t="shared" si="0"/>
        <v>163.25</v>
      </c>
      <c r="K36" s="5">
        <f t="shared" si="1"/>
        <v>163.25</v>
      </c>
      <c r="M36" s="14">
        <v>0.3853</v>
      </c>
      <c r="O36" s="5">
        <f t="shared" si="4"/>
        <v>62.900225</v>
      </c>
      <c r="Q36" s="16">
        <f t="shared" si="2"/>
        <v>100.349775</v>
      </c>
      <c r="S36" s="16">
        <f t="shared" si="3"/>
        <v>0</v>
      </c>
    </row>
    <row r="37" spans="1:19" ht="12">
      <c r="A37" s="4" t="s">
        <v>32</v>
      </c>
      <c r="C37" s="3" t="s">
        <v>161</v>
      </c>
      <c r="E37" s="52">
        <v>14246.22</v>
      </c>
      <c r="G37" s="19">
        <v>0.5</v>
      </c>
      <c r="I37" s="20">
        <f t="shared" si="0"/>
        <v>7123.11</v>
      </c>
      <c r="K37" s="5">
        <f t="shared" si="1"/>
        <v>7123.11</v>
      </c>
      <c r="M37" s="14">
        <v>0.4611</v>
      </c>
      <c r="O37" s="5">
        <f t="shared" si="4"/>
        <v>3284.4660209999997</v>
      </c>
      <c r="Q37" s="16">
        <f t="shared" si="2"/>
        <v>3838.643979</v>
      </c>
      <c r="S37" s="16">
        <f t="shared" si="3"/>
        <v>0</v>
      </c>
    </row>
    <row r="38" spans="1:19" ht="12">
      <c r="A38" s="4" t="s">
        <v>33</v>
      </c>
      <c r="C38" s="3" t="s">
        <v>162</v>
      </c>
      <c r="E38" s="52">
        <v>0</v>
      </c>
      <c r="G38" s="19">
        <v>0.5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2">
      <c r="A39" s="4" t="s">
        <v>34</v>
      </c>
      <c r="C39" s="3" t="s">
        <v>163</v>
      </c>
      <c r="E39" s="52">
        <v>653</v>
      </c>
      <c r="G39" s="19">
        <v>0.5</v>
      </c>
      <c r="I39" s="20">
        <f t="shared" si="0"/>
        <v>326.5</v>
      </c>
      <c r="K39" s="5">
        <f t="shared" si="1"/>
        <v>326.5</v>
      </c>
      <c r="M39" s="14">
        <v>0.2324</v>
      </c>
      <c r="O39" s="5">
        <f t="shared" si="4"/>
        <v>75.87859999999999</v>
      </c>
      <c r="Q39" s="16">
        <f t="shared" si="2"/>
        <v>250.6214</v>
      </c>
      <c r="S39" s="16">
        <f t="shared" si="3"/>
        <v>0</v>
      </c>
    </row>
    <row r="40" spans="1:19" ht="12">
      <c r="A40" s="4" t="s">
        <v>35</v>
      </c>
      <c r="C40" s="3" t="s">
        <v>164</v>
      </c>
      <c r="E40" s="52">
        <v>0</v>
      </c>
      <c r="G40" s="19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2">
      <c r="A41" s="4" t="s">
        <v>36</v>
      </c>
      <c r="C41" s="3" t="s">
        <v>165</v>
      </c>
      <c r="E41" s="52">
        <v>8162.5</v>
      </c>
      <c r="G41" s="19">
        <v>0.5</v>
      </c>
      <c r="I41" s="20">
        <f t="shared" si="0"/>
        <v>4081.25</v>
      </c>
      <c r="K41" s="5">
        <f t="shared" si="1"/>
        <v>4081.25</v>
      </c>
      <c r="M41" s="14">
        <v>0.283</v>
      </c>
      <c r="O41" s="5">
        <f t="shared" si="4"/>
        <v>1154.9937499999999</v>
      </c>
      <c r="Q41" s="16">
        <f t="shared" si="2"/>
        <v>2926.2562500000004</v>
      </c>
      <c r="S41" s="16">
        <f t="shared" si="3"/>
        <v>0</v>
      </c>
    </row>
    <row r="42" spans="1:19" ht="12">
      <c r="A42" s="4" t="s">
        <v>37</v>
      </c>
      <c r="C42" s="3" t="s">
        <v>166</v>
      </c>
      <c r="E42" s="52">
        <v>0</v>
      </c>
      <c r="G42" s="19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2">
      <c r="A43" s="4" t="s">
        <v>38</v>
      </c>
      <c r="C43" s="3" t="s">
        <v>167</v>
      </c>
      <c r="E43" s="52">
        <v>979.5</v>
      </c>
      <c r="G43" s="19">
        <v>0.5</v>
      </c>
      <c r="I43" s="20">
        <f t="shared" si="0"/>
        <v>489.75</v>
      </c>
      <c r="K43" s="5">
        <f t="shared" si="1"/>
        <v>489.75</v>
      </c>
      <c r="M43" s="14">
        <v>0.2898</v>
      </c>
      <c r="O43" s="5">
        <f t="shared" si="4"/>
        <v>141.92955</v>
      </c>
      <c r="Q43" s="16">
        <f t="shared" si="2"/>
        <v>347.82045</v>
      </c>
      <c r="S43" s="16">
        <f t="shared" si="3"/>
        <v>0</v>
      </c>
    </row>
    <row r="44" spans="1:19" ht="12">
      <c r="A44" s="4" t="s">
        <v>39</v>
      </c>
      <c r="C44" s="3" t="s">
        <v>168</v>
      </c>
      <c r="E44" s="52">
        <v>979.5</v>
      </c>
      <c r="G44" s="19">
        <v>0.5</v>
      </c>
      <c r="I44" s="20">
        <f t="shared" si="0"/>
        <v>489.75</v>
      </c>
      <c r="K44" s="5">
        <f t="shared" si="1"/>
        <v>489.75</v>
      </c>
      <c r="M44" s="14">
        <v>0.3687</v>
      </c>
      <c r="O44" s="5">
        <f t="shared" si="4"/>
        <v>180.570825</v>
      </c>
      <c r="Q44" s="16">
        <f t="shared" si="2"/>
        <v>309.179175</v>
      </c>
      <c r="S44" s="16">
        <f t="shared" si="3"/>
        <v>0</v>
      </c>
    </row>
    <row r="45" spans="1:19" ht="12">
      <c r="A45" s="4" t="s">
        <v>40</v>
      </c>
      <c r="C45" s="3" t="s">
        <v>169</v>
      </c>
      <c r="E45" s="52">
        <v>1969.4</v>
      </c>
      <c r="G45" s="19">
        <v>0.5</v>
      </c>
      <c r="I45" s="20">
        <f t="shared" si="0"/>
        <v>984.7</v>
      </c>
      <c r="K45" s="5">
        <f t="shared" si="1"/>
        <v>984.7</v>
      </c>
      <c r="M45" s="14">
        <v>0.4871</v>
      </c>
      <c r="O45" s="5">
        <f t="shared" si="4"/>
        <v>479.64737</v>
      </c>
      <c r="Q45" s="16">
        <f t="shared" si="2"/>
        <v>505.05263</v>
      </c>
      <c r="S45" s="16">
        <f t="shared" si="3"/>
        <v>0</v>
      </c>
    </row>
    <row r="46" spans="1:19" ht="12">
      <c r="A46" s="4" t="s">
        <v>41</v>
      </c>
      <c r="C46" s="3" t="s">
        <v>170</v>
      </c>
      <c r="E46" s="52">
        <v>1959</v>
      </c>
      <c r="G46" s="19">
        <v>0.5</v>
      </c>
      <c r="I46" s="20">
        <f t="shared" si="0"/>
        <v>979.5</v>
      </c>
      <c r="K46" s="5">
        <f t="shared" si="1"/>
        <v>979.5</v>
      </c>
      <c r="M46" s="14">
        <v>0.2109</v>
      </c>
      <c r="O46" s="5">
        <f t="shared" si="4"/>
        <v>206.57655</v>
      </c>
      <c r="Q46" s="16">
        <f t="shared" si="2"/>
        <v>772.92345</v>
      </c>
      <c r="S46" s="16">
        <f t="shared" si="3"/>
        <v>0</v>
      </c>
    </row>
    <row r="47" spans="1:19" ht="12">
      <c r="A47" s="4" t="s">
        <v>42</v>
      </c>
      <c r="C47" s="3" t="s">
        <v>171</v>
      </c>
      <c r="E47" s="52">
        <v>0</v>
      </c>
      <c r="G47" s="19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2">
      <c r="A48" s="4" t="s">
        <v>43</v>
      </c>
      <c r="C48" s="3" t="s">
        <v>172</v>
      </c>
      <c r="E48" s="52">
        <v>653</v>
      </c>
      <c r="G48" s="19">
        <v>0.5</v>
      </c>
      <c r="I48" s="20">
        <f t="shared" si="0"/>
        <v>326.5</v>
      </c>
      <c r="K48" s="5">
        <f t="shared" si="1"/>
        <v>326.5</v>
      </c>
      <c r="M48" s="14">
        <v>0.2266</v>
      </c>
      <c r="O48" s="5">
        <f t="shared" si="4"/>
        <v>73.9849</v>
      </c>
      <c r="Q48" s="16">
        <f t="shared" si="2"/>
        <v>252.51510000000002</v>
      </c>
      <c r="S48" s="16">
        <f t="shared" si="3"/>
        <v>0</v>
      </c>
    </row>
    <row r="49" spans="1:19" ht="12">
      <c r="A49" s="4" t="s">
        <v>44</v>
      </c>
      <c r="C49" s="3" t="s">
        <v>173</v>
      </c>
      <c r="E49" s="52">
        <v>653</v>
      </c>
      <c r="G49" s="19">
        <v>0.5</v>
      </c>
      <c r="I49" s="20">
        <f t="shared" si="0"/>
        <v>326.5</v>
      </c>
      <c r="K49" s="5">
        <f t="shared" si="1"/>
        <v>326.5</v>
      </c>
      <c r="M49" s="14">
        <v>0.2335</v>
      </c>
      <c r="O49" s="5">
        <f t="shared" si="4"/>
        <v>76.23775</v>
      </c>
      <c r="Q49" s="16">
        <f t="shared" si="2"/>
        <v>250.26225</v>
      </c>
      <c r="S49" s="16">
        <f t="shared" si="3"/>
        <v>0</v>
      </c>
    </row>
    <row r="50" spans="1:19" ht="12">
      <c r="A50" s="4" t="s">
        <v>45</v>
      </c>
      <c r="C50" s="3" t="s">
        <v>174</v>
      </c>
      <c r="E50" s="52">
        <v>1306</v>
      </c>
      <c r="G50" s="19">
        <v>0.5</v>
      </c>
      <c r="I50" s="20">
        <f t="shared" si="0"/>
        <v>653</v>
      </c>
      <c r="K50" s="5">
        <f t="shared" si="1"/>
        <v>653</v>
      </c>
      <c r="M50" s="14">
        <v>0.4444</v>
      </c>
      <c r="O50" s="5">
        <f t="shared" si="4"/>
        <v>290.1932</v>
      </c>
      <c r="Q50" s="16">
        <f t="shared" si="2"/>
        <v>362.8068</v>
      </c>
      <c r="S50" s="16">
        <f t="shared" si="3"/>
        <v>0</v>
      </c>
    </row>
    <row r="51" spans="1:19" ht="12">
      <c r="A51" s="4" t="s">
        <v>46</v>
      </c>
      <c r="C51" s="3" t="s">
        <v>175</v>
      </c>
      <c r="E51" s="52">
        <v>5659.3</v>
      </c>
      <c r="G51" s="19">
        <v>0.5</v>
      </c>
      <c r="I51" s="20">
        <f t="shared" si="0"/>
        <v>2829.65</v>
      </c>
      <c r="K51" s="5">
        <f t="shared" si="1"/>
        <v>2829.65</v>
      </c>
      <c r="M51" s="14">
        <v>0.3755</v>
      </c>
      <c r="O51" s="5">
        <f t="shared" si="4"/>
        <v>1062.533575</v>
      </c>
      <c r="Q51" s="16">
        <f t="shared" si="2"/>
        <v>1767.1164250000002</v>
      </c>
      <c r="S51" s="16">
        <f t="shared" si="3"/>
        <v>0</v>
      </c>
    </row>
    <row r="52" spans="1:19" ht="12">
      <c r="A52" s="4" t="s">
        <v>47</v>
      </c>
      <c r="C52" s="3" t="s">
        <v>176</v>
      </c>
      <c r="E52" s="52">
        <v>979.5</v>
      </c>
      <c r="G52" s="19">
        <v>0.5</v>
      </c>
      <c r="I52" s="20">
        <f t="shared" si="0"/>
        <v>489.75</v>
      </c>
      <c r="K52" s="5">
        <f t="shared" si="1"/>
        <v>489.75</v>
      </c>
      <c r="M52" s="14">
        <v>0.2786</v>
      </c>
      <c r="O52" s="5">
        <f t="shared" si="4"/>
        <v>136.44435000000001</v>
      </c>
      <c r="Q52" s="16">
        <f t="shared" si="2"/>
        <v>353.30565</v>
      </c>
      <c r="S52" s="16">
        <f t="shared" si="3"/>
        <v>0</v>
      </c>
    </row>
    <row r="53" spans="1:19" ht="12">
      <c r="A53" s="4" t="s">
        <v>48</v>
      </c>
      <c r="C53" s="3" t="s">
        <v>177</v>
      </c>
      <c r="E53" s="52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2">
      <c r="A54" s="4" t="s">
        <v>49</v>
      </c>
      <c r="C54" s="3" t="s">
        <v>178</v>
      </c>
      <c r="E54" s="52">
        <v>1959</v>
      </c>
      <c r="G54" s="19">
        <v>0.5</v>
      </c>
      <c r="I54" s="20">
        <f t="shared" si="0"/>
        <v>979.5</v>
      </c>
      <c r="K54" s="5">
        <f t="shared" si="1"/>
        <v>979.5</v>
      </c>
      <c r="M54" s="14">
        <v>0.3613</v>
      </c>
      <c r="O54" s="5">
        <f t="shared" si="4"/>
        <v>353.89335</v>
      </c>
      <c r="Q54" s="16">
        <f t="shared" si="2"/>
        <v>625.60665</v>
      </c>
      <c r="S54" s="16">
        <f t="shared" si="3"/>
        <v>0</v>
      </c>
    </row>
    <row r="55" spans="1:19" ht="12">
      <c r="A55" s="4" t="s">
        <v>50</v>
      </c>
      <c r="C55" s="3" t="s">
        <v>179</v>
      </c>
      <c r="E55" s="52">
        <v>0</v>
      </c>
      <c r="G55" s="19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2">
      <c r="A56" s="4" t="s">
        <v>51</v>
      </c>
      <c r="C56" s="3" t="s">
        <v>180</v>
      </c>
      <c r="E56" s="52">
        <v>0</v>
      </c>
      <c r="G56" s="19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2">
      <c r="A57" s="4" t="s">
        <v>52</v>
      </c>
      <c r="C57" s="3" t="s">
        <v>181</v>
      </c>
      <c r="E57" s="52">
        <v>1306</v>
      </c>
      <c r="G57" s="19">
        <v>0.5</v>
      </c>
      <c r="I57" s="20">
        <f t="shared" si="0"/>
        <v>653</v>
      </c>
      <c r="K57" s="5">
        <f t="shared" si="1"/>
        <v>653</v>
      </c>
      <c r="M57" s="14">
        <v>0.3627</v>
      </c>
      <c r="O57" s="5">
        <f t="shared" si="4"/>
        <v>236.84310000000002</v>
      </c>
      <c r="Q57" s="16">
        <f t="shared" si="2"/>
        <v>416.15689999999995</v>
      </c>
      <c r="S57" s="16">
        <f t="shared" si="3"/>
        <v>0</v>
      </c>
    </row>
    <row r="58" spans="1:19" ht="12">
      <c r="A58" s="4" t="s">
        <v>53</v>
      </c>
      <c r="C58" s="3" t="s">
        <v>182</v>
      </c>
      <c r="E58" s="52">
        <v>326.5</v>
      </c>
      <c r="G58" s="19">
        <v>0.5</v>
      </c>
      <c r="I58" s="20">
        <f t="shared" si="0"/>
        <v>163.25</v>
      </c>
      <c r="K58" s="5">
        <f t="shared" si="1"/>
        <v>163.25</v>
      </c>
      <c r="M58" s="14">
        <v>0.3853</v>
      </c>
      <c r="O58" s="5">
        <f t="shared" si="4"/>
        <v>62.900225</v>
      </c>
      <c r="Q58" s="16">
        <f t="shared" si="2"/>
        <v>100.349775</v>
      </c>
      <c r="S58" s="16">
        <f t="shared" si="3"/>
        <v>0</v>
      </c>
    </row>
    <row r="59" spans="1:19" ht="12">
      <c r="A59" s="4" t="s">
        <v>54</v>
      </c>
      <c r="C59" s="3" t="s">
        <v>183</v>
      </c>
      <c r="E59" s="52">
        <v>326.5</v>
      </c>
      <c r="G59" s="19">
        <v>0.5</v>
      </c>
      <c r="I59" s="20">
        <f t="shared" si="0"/>
        <v>163.25</v>
      </c>
      <c r="K59" s="5">
        <f t="shared" si="1"/>
        <v>163.25</v>
      </c>
      <c r="M59" s="14">
        <v>0.4391</v>
      </c>
      <c r="O59" s="5">
        <f t="shared" si="4"/>
        <v>71.683075</v>
      </c>
      <c r="Q59" s="16">
        <f t="shared" si="2"/>
        <v>91.566925</v>
      </c>
      <c r="S59" s="16">
        <f t="shared" si="3"/>
        <v>0</v>
      </c>
    </row>
    <row r="60" spans="1:19" ht="12">
      <c r="A60" s="4" t="s">
        <v>55</v>
      </c>
      <c r="C60" s="3" t="s">
        <v>184</v>
      </c>
      <c r="E60" s="52">
        <v>326.5</v>
      </c>
      <c r="G60" s="19">
        <v>0.5</v>
      </c>
      <c r="I60" s="20">
        <f t="shared" si="0"/>
        <v>163.25</v>
      </c>
      <c r="K60" s="5">
        <f t="shared" si="1"/>
        <v>163.25</v>
      </c>
      <c r="M60" s="14">
        <v>0.2245</v>
      </c>
      <c r="O60" s="5">
        <f t="shared" si="4"/>
        <v>36.649625</v>
      </c>
      <c r="Q60" s="16">
        <f t="shared" si="2"/>
        <v>126.600375</v>
      </c>
      <c r="S60" s="16">
        <f t="shared" si="3"/>
        <v>0</v>
      </c>
    </row>
    <row r="61" spans="1:19" ht="12">
      <c r="A61" s="4" t="s">
        <v>56</v>
      </c>
      <c r="C61" s="3" t="s">
        <v>185</v>
      </c>
      <c r="E61" s="52">
        <v>1964.2</v>
      </c>
      <c r="G61" s="19">
        <v>0.5</v>
      </c>
      <c r="I61" s="20">
        <f t="shared" si="0"/>
        <v>982.1</v>
      </c>
      <c r="K61" s="5">
        <f t="shared" si="1"/>
        <v>982.1</v>
      </c>
      <c r="M61" s="17">
        <v>0.4764</v>
      </c>
      <c r="O61" s="5">
        <f t="shared" si="4"/>
        <v>467.87244</v>
      </c>
      <c r="Q61" s="16">
        <f t="shared" si="2"/>
        <v>514.22756</v>
      </c>
      <c r="S61" s="16">
        <f t="shared" si="3"/>
        <v>0</v>
      </c>
    </row>
    <row r="62" spans="1:19" ht="12">
      <c r="A62" s="4" t="s">
        <v>57</v>
      </c>
      <c r="C62" s="3" t="s">
        <v>186</v>
      </c>
      <c r="E62" s="52">
        <v>3591.5</v>
      </c>
      <c r="G62" s="19">
        <v>0.5</v>
      </c>
      <c r="I62" s="20">
        <f t="shared" si="0"/>
        <v>1795.75</v>
      </c>
      <c r="K62" s="5">
        <f t="shared" si="1"/>
        <v>1795.75</v>
      </c>
      <c r="M62" s="14">
        <v>0.4401</v>
      </c>
      <c r="O62" s="5">
        <f t="shared" si="4"/>
        <v>790.309575</v>
      </c>
      <c r="Q62" s="16">
        <f t="shared" si="2"/>
        <v>1005.440425</v>
      </c>
      <c r="S62" s="16">
        <f t="shared" si="3"/>
        <v>0</v>
      </c>
    </row>
    <row r="63" spans="1:19" ht="12">
      <c r="A63" s="4" t="s">
        <v>58</v>
      </c>
      <c r="C63" s="3" t="s">
        <v>187</v>
      </c>
      <c r="E63" s="52">
        <v>653</v>
      </c>
      <c r="G63" s="19">
        <v>0.5</v>
      </c>
      <c r="I63" s="20">
        <f t="shared" si="0"/>
        <v>326.5</v>
      </c>
      <c r="K63" s="5">
        <f t="shared" si="1"/>
        <v>326.5</v>
      </c>
      <c r="M63" s="14">
        <v>0.1698</v>
      </c>
      <c r="O63" s="5">
        <f t="shared" si="4"/>
        <v>55.4397</v>
      </c>
      <c r="Q63" s="16">
        <f t="shared" si="2"/>
        <v>271.0603</v>
      </c>
      <c r="S63" s="16">
        <f t="shared" si="3"/>
        <v>0</v>
      </c>
    </row>
    <row r="64" spans="1:19" ht="12">
      <c r="A64" s="4" t="s">
        <v>59</v>
      </c>
      <c r="C64" s="3" t="s">
        <v>188</v>
      </c>
      <c r="E64" s="52">
        <v>326.5</v>
      </c>
      <c r="G64" s="19">
        <v>0.5</v>
      </c>
      <c r="I64" s="20">
        <f t="shared" si="0"/>
        <v>163.25</v>
      </c>
      <c r="K64" s="5">
        <f t="shared" si="1"/>
        <v>163.25</v>
      </c>
      <c r="M64" s="14">
        <v>0.3355</v>
      </c>
      <c r="O64" s="5">
        <f t="shared" si="4"/>
        <v>54.770375</v>
      </c>
      <c r="Q64" s="16">
        <f t="shared" si="2"/>
        <v>108.479625</v>
      </c>
      <c r="S64" s="16">
        <f t="shared" si="3"/>
        <v>0</v>
      </c>
    </row>
    <row r="65" spans="1:19" ht="12">
      <c r="A65" s="4" t="s">
        <v>60</v>
      </c>
      <c r="C65" s="3" t="s">
        <v>189</v>
      </c>
      <c r="E65" s="52">
        <v>326.5</v>
      </c>
      <c r="G65" s="19">
        <v>0.5</v>
      </c>
      <c r="I65" s="20">
        <f t="shared" si="0"/>
        <v>163.25</v>
      </c>
      <c r="K65" s="5">
        <f t="shared" si="1"/>
        <v>163.25</v>
      </c>
      <c r="M65" s="14">
        <v>0.4271</v>
      </c>
      <c r="O65" s="5">
        <f t="shared" si="4"/>
        <v>69.724075</v>
      </c>
      <c r="Q65" s="16">
        <f t="shared" si="2"/>
        <v>93.525925</v>
      </c>
      <c r="S65" s="16">
        <f t="shared" si="3"/>
        <v>0</v>
      </c>
    </row>
    <row r="66" spans="1:19" ht="12">
      <c r="A66" s="4" t="s">
        <v>61</v>
      </c>
      <c r="C66" s="3" t="s">
        <v>190</v>
      </c>
      <c r="E66" s="52">
        <v>653</v>
      </c>
      <c r="G66" s="19">
        <v>0.5</v>
      </c>
      <c r="I66" s="20">
        <f t="shared" si="0"/>
        <v>326.5</v>
      </c>
      <c r="K66" s="5">
        <f t="shared" si="1"/>
        <v>326.5</v>
      </c>
      <c r="M66" s="14">
        <v>0.2286</v>
      </c>
      <c r="O66" s="5">
        <f t="shared" si="4"/>
        <v>74.6379</v>
      </c>
      <c r="Q66" s="16">
        <f t="shared" si="2"/>
        <v>251.8621</v>
      </c>
      <c r="S66" s="16">
        <f t="shared" si="3"/>
        <v>0</v>
      </c>
    </row>
    <row r="67" spans="1:19" ht="12">
      <c r="A67" s="4" t="s">
        <v>62</v>
      </c>
      <c r="C67" s="3" t="s">
        <v>191</v>
      </c>
      <c r="E67" s="52">
        <v>0</v>
      </c>
      <c r="G67" s="19">
        <v>0.5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2">
      <c r="A68" s="4" t="s">
        <v>63</v>
      </c>
      <c r="C68" s="3" t="s">
        <v>192</v>
      </c>
      <c r="E68" s="52">
        <v>4244.5</v>
      </c>
      <c r="G68" s="19">
        <v>0.5</v>
      </c>
      <c r="I68" s="20">
        <f t="shared" si="0"/>
        <v>2122.25</v>
      </c>
      <c r="K68" s="5">
        <f t="shared" si="1"/>
        <v>2122.25</v>
      </c>
      <c r="M68" s="14">
        <v>0.2834</v>
      </c>
      <c r="O68" s="5">
        <f t="shared" si="4"/>
        <v>601.44565</v>
      </c>
      <c r="Q68" s="16">
        <f t="shared" si="2"/>
        <v>1520.8043499999999</v>
      </c>
      <c r="S68" s="16">
        <f t="shared" si="3"/>
        <v>0</v>
      </c>
    </row>
    <row r="69" spans="1:19" ht="12">
      <c r="A69" s="4" t="s">
        <v>64</v>
      </c>
      <c r="C69" s="3" t="s">
        <v>193</v>
      </c>
      <c r="E69" s="52">
        <v>326.5</v>
      </c>
      <c r="G69" s="19">
        <v>0.5</v>
      </c>
      <c r="I69" s="20">
        <f t="shared" si="0"/>
        <v>163.25</v>
      </c>
      <c r="K69" s="5">
        <f t="shared" si="1"/>
        <v>163.25</v>
      </c>
      <c r="M69" s="14">
        <v>0.3132</v>
      </c>
      <c r="O69" s="5">
        <f t="shared" si="4"/>
        <v>51.1299</v>
      </c>
      <c r="Q69" s="16">
        <f t="shared" si="2"/>
        <v>112.12010000000001</v>
      </c>
      <c r="S69" s="16">
        <f t="shared" si="3"/>
        <v>0</v>
      </c>
    </row>
    <row r="70" spans="1:19" ht="12">
      <c r="A70" s="4" t="s">
        <v>65</v>
      </c>
      <c r="C70" s="3" t="s">
        <v>194</v>
      </c>
      <c r="E70" s="52">
        <v>979.5</v>
      </c>
      <c r="G70" s="19">
        <v>0.5</v>
      </c>
      <c r="I70" s="20">
        <f t="shared" si="0"/>
        <v>489.75</v>
      </c>
      <c r="K70" s="5">
        <f t="shared" si="1"/>
        <v>489.75</v>
      </c>
      <c r="M70" s="14">
        <v>0.4329</v>
      </c>
      <c r="O70" s="5">
        <f t="shared" si="4"/>
        <v>212.012775</v>
      </c>
      <c r="Q70" s="16">
        <f t="shared" si="2"/>
        <v>277.73722499999997</v>
      </c>
      <c r="S70" s="16">
        <f t="shared" si="3"/>
        <v>0</v>
      </c>
    </row>
    <row r="71" spans="1:19" ht="12">
      <c r="A71" s="4" t="s">
        <v>66</v>
      </c>
      <c r="C71" s="3" t="s">
        <v>195</v>
      </c>
      <c r="E71" s="52">
        <v>326.5</v>
      </c>
      <c r="G71" s="19">
        <v>0.5</v>
      </c>
      <c r="I71" s="20">
        <f t="shared" si="0"/>
        <v>163.25</v>
      </c>
      <c r="K71" s="5">
        <f t="shared" si="1"/>
        <v>163.25</v>
      </c>
      <c r="M71" s="14">
        <v>0.1971</v>
      </c>
      <c r="O71" s="5">
        <f t="shared" si="4"/>
        <v>32.176575</v>
      </c>
      <c r="Q71" s="16">
        <f t="shared" si="2"/>
        <v>131.073425</v>
      </c>
      <c r="S71" s="16">
        <f t="shared" si="3"/>
        <v>0</v>
      </c>
    </row>
    <row r="72" spans="1:19" ht="12">
      <c r="A72" s="4" t="s">
        <v>67</v>
      </c>
      <c r="C72" s="3" t="s">
        <v>196</v>
      </c>
      <c r="E72" s="52">
        <v>0</v>
      </c>
      <c r="G72" s="19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2">
      <c r="A73" s="4" t="s">
        <v>68</v>
      </c>
      <c r="C73" s="3" t="s">
        <v>197</v>
      </c>
      <c r="E73" s="52">
        <v>0</v>
      </c>
      <c r="G73" s="19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2">
      <c r="A74" s="4" t="s">
        <v>69</v>
      </c>
      <c r="C74" s="3" t="s">
        <v>198</v>
      </c>
      <c r="E74" s="52">
        <v>653</v>
      </c>
      <c r="G74" s="19">
        <v>0.5</v>
      </c>
      <c r="I74" s="20">
        <f aca="true" t="shared" si="5" ref="I74:I136">E74*G74</f>
        <v>326.5</v>
      </c>
      <c r="K74" s="5">
        <f aca="true" t="shared" si="6" ref="K74:K134">E74-I74</f>
        <v>326.5</v>
      </c>
      <c r="M74" s="14">
        <v>0.4083</v>
      </c>
      <c r="O74" s="5">
        <f t="shared" si="4"/>
        <v>133.30995</v>
      </c>
      <c r="Q74" s="16">
        <f aca="true" t="shared" si="7" ref="Q74:Q134">K74-O74</f>
        <v>193.19005</v>
      </c>
      <c r="S74" s="16">
        <f aca="true" t="shared" si="8" ref="S74:S136">E74-(I74+O74+Q74)</f>
        <v>0</v>
      </c>
    </row>
    <row r="75" spans="1:19" ht="12">
      <c r="A75" s="4" t="s">
        <v>70</v>
      </c>
      <c r="C75" s="3" t="s">
        <v>199</v>
      </c>
      <c r="E75" s="52">
        <v>0</v>
      </c>
      <c r="G75" s="19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</row>
    <row r="76" spans="1:19" ht="12">
      <c r="A76" s="4" t="s">
        <v>71</v>
      </c>
      <c r="C76" s="3" t="s">
        <v>200</v>
      </c>
      <c r="E76" s="52">
        <v>653</v>
      </c>
      <c r="G76" s="19">
        <v>0.5</v>
      </c>
      <c r="I76" s="20">
        <f t="shared" si="5"/>
        <v>326.5</v>
      </c>
      <c r="K76" s="5">
        <f t="shared" si="6"/>
        <v>326.5</v>
      </c>
      <c r="M76" s="14">
        <v>0.2539</v>
      </c>
      <c r="O76" s="5">
        <f t="shared" si="9"/>
        <v>82.89835000000001</v>
      </c>
      <c r="Q76" s="16">
        <f t="shared" si="7"/>
        <v>243.60165</v>
      </c>
      <c r="S76" s="16">
        <f t="shared" si="8"/>
        <v>0</v>
      </c>
    </row>
    <row r="77" spans="1:19" ht="12">
      <c r="A77" s="4" t="s">
        <v>72</v>
      </c>
      <c r="C77" s="3" t="s">
        <v>201</v>
      </c>
      <c r="E77" s="52">
        <v>0</v>
      </c>
      <c r="G77" s="19">
        <v>0.5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2">
      <c r="A78" s="4" t="s">
        <v>73</v>
      </c>
      <c r="C78" s="3" t="s">
        <v>202</v>
      </c>
      <c r="E78" s="52">
        <v>326.5</v>
      </c>
      <c r="G78" s="19">
        <v>0.5</v>
      </c>
      <c r="I78" s="20">
        <f t="shared" si="5"/>
        <v>163.25</v>
      </c>
      <c r="K78" s="5">
        <f t="shared" si="6"/>
        <v>163.25</v>
      </c>
      <c r="M78" s="14">
        <v>0.4342</v>
      </c>
      <c r="O78" s="5">
        <f t="shared" si="9"/>
        <v>70.88315</v>
      </c>
      <c r="Q78" s="16">
        <f t="shared" si="7"/>
        <v>92.36685</v>
      </c>
      <c r="S78" s="16">
        <f t="shared" si="8"/>
        <v>0</v>
      </c>
    </row>
    <row r="79" spans="1:19" ht="12">
      <c r="A79" s="4" t="s">
        <v>74</v>
      </c>
      <c r="C79" s="3" t="s">
        <v>203</v>
      </c>
      <c r="E79" s="52">
        <v>653</v>
      </c>
      <c r="G79" s="19">
        <v>0.5</v>
      </c>
      <c r="I79" s="20">
        <f t="shared" si="5"/>
        <v>326.5</v>
      </c>
      <c r="K79" s="5">
        <f t="shared" si="6"/>
        <v>326.5</v>
      </c>
      <c r="M79" s="14">
        <v>0.2232</v>
      </c>
      <c r="O79" s="5">
        <f t="shared" si="9"/>
        <v>72.87480000000001</v>
      </c>
      <c r="Q79" s="16">
        <f t="shared" si="7"/>
        <v>253.6252</v>
      </c>
      <c r="S79" s="16">
        <f t="shared" si="8"/>
        <v>0</v>
      </c>
    </row>
    <row r="80" spans="1:19" ht="12">
      <c r="A80" s="4" t="s">
        <v>75</v>
      </c>
      <c r="C80" s="3" t="s">
        <v>204</v>
      </c>
      <c r="E80" s="52">
        <v>1306</v>
      </c>
      <c r="G80" s="19">
        <v>0.5</v>
      </c>
      <c r="I80" s="20">
        <f t="shared" si="5"/>
        <v>653</v>
      </c>
      <c r="K80" s="5">
        <f t="shared" si="6"/>
        <v>653</v>
      </c>
      <c r="M80" s="14">
        <v>0.3716</v>
      </c>
      <c r="O80" s="5">
        <f t="shared" si="9"/>
        <v>242.6548</v>
      </c>
      <c r="Q80" s="16">
        <f t="shared" si="7"/>
        <v>410.3452</v>
      </c>
      <c r="S80" s="16">
        <f t="shared" si="8"/>
        <v>0</v>
      </c>
    </row>
    <row r="81" spans="1:19" ht="12">
      <c r="A81" s="4" t="s">
        <v>76</v>
      </c>
      <c r="C81" s="3" t="s">
        <v>205</v>
      </c>
      <c r="E81" s="52">
        <v>979.5</v>
      </c>
      <c r="G81" s="19">
        <v>0.5</v>
      </c>
      <c r="I81" s="20">
        <f t="shared" si="5"/>
        <v>489.75</v>
      </c>
      <c r="K81" s="5">
        <f t="shared" si="6"/>
        <v>489.75</v>
      </c>
      <c r="M81" s="14">
        <v>0.3414</v>
      </c>
      <c r="O81" s="5">
        <f t="shared" si="9"/>
        <v>167.20065</v>
      </c>
      <c r="Q81" s="16">
        <f t="shared" si="7"/>
        <v>322.54935</v>
      </c>
      <c r="S81" s="16">
        <f t="shared" si="8"/>
        <v>0</v>
      </c>
    </row>
    <row r="82" spans="1:19" ht="12">
      <c r="A82" s="4" t="s">
        <v>77</v>
      </c>
      <c r="C82" s="3" t="s">
        <v>206</v>
      </c>
      <c r="E82" s="52">
        <v>7183</v>
      </c>
      <c r="G82" s="19">
        <v>0.5</v>
      </c>
      <c r="I82" s="20">
        <f t="shared" si="5"/>
        <v>3591.5</v>
      </c>
      <c r="K82" s="5">
        <f t="shared" si="6"/>
        <v>3591.5</v>
      </c>
      <c r="M82" s="14">
        <v>0.2923</v>
      </c>
      <c r="O82" s="5">
        <f t="shared" si="9"/>
        <v>1049.79545</v>
      </c>
      <c r="Q82" s="16">
        <f t="shared" si="7"/>
        <v>2541.70455</v>
      </c>
      <c r="S82" s="16">
        <f t="shared" si="8"/>
        <v>0</v>
      </c>
    </row>
    <row r="83" spans="1:19" ht="12">
      <c r="A83" s="4" t="s">
        <v>78</v>
      </c>
      <c r="C83" s="3" t="s">
        <v>207</v>
      </c>
      <c r="E83" s="52">
        <v>0</v>
      </c>
      <c r="G83" s="19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2">
      <c r="A84" s="4" t="s">
        <v>79</v>
      </c>
      <c r="C84" s="3" t="s">
        <v>208</v>
      </c>
      <c r="E84" s="52">
        <v>2943.7</v>
      </c>
      <c r="G84" s="19">
        <v>0.5</v>
      </c>
      <c r="I84" s="20">
        <f t="shared" si="5"/>
        <v>1471.85</v>
      </c>
      <c r="K84" s="5">
        <f t="shared" si="6"/>
        <v>1471.85</v>
      </c>
      <c r="M84" s="14">
        <v>0.3227</v>
      </c>
      <c r="O84" s="5">
        <f t="shared" si="9"/>
        <v>474.96599499999996</v>
      </c>
      <c r="Q84" s="16">
        <f t="shared" si="7"/>
        <v>996.8840049999999</v>
      </c>
      <c r="S84" s="16">
        <f t="shared" si="8"/>
        <v>0</v>
      </c>
    </row>
    <row r="85" spans="1:19" ht="12">
      <c r="A85" s="4" t="s">
        <v>80</v>
      </c>
      <c r="C85" s="3" t="s">
        <v>209</v>
      </c>
      <c r="E85" s="52">
        <v>15672</v>
      </c>
      <c r="G85" s="19">
        <v>0.5</v>
      </c>
      <c r="I85" s="20">
        <f t="shared" si="5"/>
        <v>7836</v>
      </c>
      <c r="K85" s="5">
        <f t="shared" si="6"/>
        <v>7836</v>
      </c>
      <c r="M85" s="14">
        <v>0.4397</v>
      </c>
      <c r="O85" s="5">
        <f t="shared" si="9"/>
        <v>3445.4892</v>
      </c>
      <c r="Q85" s="16">
        <f t="shared" si="7"/>
        <v>4390.5108</v>
      </c>
      <c r="S85" s="16">
        <f t="shared" si="8"/>
        <v>0</v>
      </c>
    </row>
    <row r="86" spans="1:19" ht="12">
      <c r="A86" s="4" t="s">
        <v>81</v>
      </c>
      <c r="C86" s="3" t="s">
        <v>210</v>
      </c>
      <c r="E86" s="52">
        <v>979.5</v>
      </c>
      <c r="G86" s="19">
        <v>0.5</v>
      </c>
      <c r="I86" s="20">
        <f t="shared" si="5"/>
        <v>489.75</v>
      </c>
      <c r="K86" s="5">
        <f t="shared" si="6"/>
        <v>489.75</v>
      </c>
      <c r="M86" s="14">
        <v>0.2336</v>
      </c>
      <c r="O86" s="5">
        <f t="shared" si="9"/>
        <v>114.4056</v>
      </c>
      <c r="Q86" s="16">
        <f t="shared" si="7"/>
        <v>375.3444</v>
      </c>
      <c r="S86" s="16">
        <f t="shared" si="8"/>
        <v>0</v>
      </c>
    </row>
    <row r="87" spans="1:19" ht="12">
      <c r="A87" s="4" t="s">
        <v>82</v>
      </c>
      <c r="C87" s="3" t="s">
        <v>211</v>
      </c>
      <c r="E87" s="52">
        <v>4431.97</v>
      </c>
      <c r="G87" s="19">
        <v>0.5</v>
      </c>
      <c r="I87" s="20">
        <f t="shared" si="5"/>
        <v>2215.985</v>
      </c>
      <c r="K87" s="5">
        <f t="shared" si="6"/>
        <v>2215.985</v>
      </c>
      <c r="M87" s="14">
        <v>0.3445</v>
      </c>
      <c r="O87" s="5">
        <f t="shared" si="9"/>
        <v>763.4068325</v>
      </c>
      <c r="Q87" s="16">
        <f t="shared" si="7"/>
        <v>1452.5781675000003</v>
      </c>
      <c r="S87" s="16">
        <f t="shared" si="8"/>
        <v>0</v>
      </c>
    </row>
    <row r="88" spans="1:19" ht="12">
      <c r="A88" s="4" t="s">
        <v>83</v>
      </c>
      <c r="C88" s="3" t="s">
        <v>212</v>
      </c>
      <c r="E88" s="52">
        <v>1306</v>
      </c>
      <c r="G88" s="19">
        <v>0.5</v>
      </c>
      <c r="I88" s="20">
        <f t="shared" si="5"/>
        <v>653</v>
      </c>
      <c r="K88" s="5">
        <f t="shared" si="6"/>
        <v>653</v>
      </c>
      <c r="M88" s="14">
        <v>0.1894</v>
      </c>
      <c r="O88" s="5">
        <f t="shared" si="9"/>
        <v>123.6782</v>
      </c>
      <c r="Q88" s="16">
        <f t="shared" si="7"/>
        <v>529.3217999999999</v>
      </c>
      <c r="S88" s="16">
        <f t="shared" si="8"/>
        <v>0</v>
      </c>
    </row>
    <row r="89" spans="1:19" ht="12">
      <c r="A89" s="4" t="s">
        <v>84</v>
      </c>
      <c r="C89" s="3" t="s">
        <v>213</v>
      </c>
      <c r="E89" s="52">
        <v>979.5</v>
      </c>
      <c r="G89" s="19">
        <v>0.5</v>
      </c>
      <c r="I89" s="20">
        <f t="shared" si="5"/>
        <v>489.75</v>
      </c>
      <c r="K89" s="5">
        <f t="shared" si="6"/>
        <v>489.75</v>
      </c>
      <c r="M89" s="14">
        <v>0.3154</v>
      </c>
      <c r="O89" s="5">
        <f t="shared" si="9"/>
        <v>154.46715</v>
      </c>
      <c r="Q89" s="16">
        <f t="shared" si="7"/>
        <v>335.28285</v>
      </c>
      <c r="S89" s="16">
        <f t="shared" si="8"/>
        <v>0</v>
      </c>
    </row>
    <row r="90" spans="1:19" ht="12">
      <c r="A90" s="4" t="s">
        <v>85</v>
      </c>
      <c r="C90" s="3" t="s">
        <v>214</v>
      </c>
      <c r="E90" s="52">
        <v>326.5</v>
      </c>
      <c r="G90" s="19">
        <v>0.5</v>
      </c>
      <c r="I90" s="20">
        <f t="shared" si="5"/>
        <v>163.25</v>
      </c>
      <c r="K90" s="5">
        <f t="shared" si="6"/>
        <v>163.25</v>
      </c>
      <c r="M90" s="14">
        <v>0.3517</v>
      </c>
      <c r="O90" s="5">
        <f t="shared" si="9"/>
        <v>57.415025</v>
      </c>
      <c r="Q90" s="16">
        <f t="shared" si="7"/>
        <v>105.834975</v>
      </c>
      <c r="S90" s="16">
        <f t="shared" si="8"/>
        <v>0</v>
      </c>
    </row>
    <row r="91" spans="1:19" ht="12">
      <c r="A91" s="4" t="s">
        <v>86</v>
      </c>
      <c r="C91" s="3" t="s">
        <v>215</v>
      </c>
      <c r="E91" s="52">
        <v>653</v>
      </c>
      <c r="G91" s="19">
        <v>0.5</v>
      </c>
      <c r="I91" s="20">
        <f t="shared" si="5"/>
        <v>326.5</v>
      </c>
      <c r="K91" s="5">
        <f t="shared" si="6"/>
        <v>326.5</v>
      </c>
      <c r="M91" s="14">
        <v>0.2337</v>
      </c>
      <c r="O91" s="5">
        <f t="shared" si="9"/>
        <v>76.30305</v>
      </c>
      <c r="Q91" s="16">
        <f t="shared" si="7"/>
        <v>250.19695000000002</v>
      </c>
      <c r="S91" s="16">
        <f t="shared" si="8"/>
        <v>0</v>
      </c>
    </row>
    <row r="92" spans="1:19" ht="12">
      <c r="A92" s="4" t="s">
        <v>87</v>
      </c>
      <c r="C92" s="3" t="s">
        <v>216</v>
      </c>
      <c r="E92" s="52">
        <v>0</v>
      </c>
      <c r="G92" s="19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2">
      <c r="A93" s="4" t="s">
        <v>88</v>
      </c>
      <c r="C93" s="3" t="s">
        <v>217</v>
      </c>
      <c r="E93" s="52">
        <v>3259.5</v>
      </c>
      <c r="G93" s="19">
        <v>0.5</v>
      </c>
      <c r="I93" s="20">
        <f t="shared" si="5"/>
        <v>1629.75</v>
      </c>
      <c r="K93" s="5">
        <f t="shared" si="6"/>
        <v>1629.75</v>
      </c>
      <c r="M93" s="14">
        <v>0.4588</v>
      </c>
      <c r="O93" s="5">
        <f t="shared" si="9"/>
        <v>747.7293</v>
      </c>
      <c r="Q93" s="16">
        <f t="shared" si="7"/>
        <v>882.0207</v>
      </c>
      <c r="S93" s="16">
        <f t="shared" si="8"/>
        <v>0</v>
      </c>
    </row>
    <row r="94" spans="1:19" ht="12">
      <c r="A94" s="4" t="s">
        <v>89</v>
      </c>
      <c r="C94" s="3" t="s">
        <v>218</v>
      </c>
      <c r="E94" s="52">
        <v>326.5</v>
      </c>
      <c r="G94" s="19">
        <v>0.5</v>
      </c>
      <c r="I94" s="20">
        <f t="shared" si="5"/>
        <v>163.25</v>
      </c>
      <c r="K94" s="5">
        <f t="shared" si="6"/>
        <v>163.25</v>
      </c>
      <c r="M94" s="14">
        <v>0.4439</v>
      </c>
      <c r="O94" s="5">
        <f t="shared" si="9"/>
        <v>72.46667500000001</v>
      </c>
      <c r="Q94" s="16">
        <f t="shared" si="7"/>
        <v>90.78332499999999</v>
      </c>
      <c r="S94" s="16">
        <f t="shared" si="8"/>
        <v>0</v>
      </c>
    </row>
    <row r="95" spans="1:19" ht="12">
      <c r="A95" s="4" t="s">
        <v>90</v>
      </c>
      <c r="C95" s="3" t="s">
        <v>219</v>
      </c>
      <c r="E95" s="52">
        <v>0</v>
      </c>
      <c r="G95" s="19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2">
      <c r="A96" s="4" t="s">
        <v>91</v>
      </c>
      <c r="C96" s="3" t="s">
        <v>220</v>
      </c>
      <c r="E96" s="52">
        <v>326.5</v>
      </c>
      <c r="G96" s="19">
        <v>0.5</v>
      </c>
      <c r="I96" s="20">
        <f t="shared" si="5"/>
        <v>163.25</v>
      </c>
      <c r="K96" s="5">
        <f t="shared" si="6"/>
        <v>163.25</v>
      </c>
      <c r="M96" s="14">
        <v>0.2387</v>
      </c>
      <c r="O96" s="5">
        <f t="shared" si="9"/>
        <v>38.967774999999996</v>
      </c>
      <c r="Q96" s="16">
        <f t="shared" si="7"/>
        <v>124.28222500000001</v>
      </c>
      <c r="S96" s="16">
        <f t="shared" si="8"/>
        <v>0</v>
      </c>
    </row>
    <row r="97" spans="1:19" ht="12">
      <c r="A97" s="4" t="s">
        <v>92</v>
      </c>
      <c r="C97" s="3" t="s">
        <v>221</v>
      </c>
      <c r="E97" s="52">
        <v>1537.88</v>
      </c>
      <c r="G97" s="19">
        <v>0.5</v>
      </c>
      <c r="I97" s="20">
        <f t="shared" si="5"/>
        <v>768.94</v>
      </c>
      <c r="K97" s="5">
        <f t="shared" si="6"/>
        <v>768.94</v>
      </c>
      <c r="M97" s="14">
        <v>0.2455</v>
      </c>
      <c r="O97" s="5">
        <f t="shared" si="9"/>
        <v>188.77477000000002</v>
      </c>
      <c r="Q97" s="16">
        <f t="shared" si="7"/>
        <v>580.1652300000001</v>
      </c>
      <c r="S97" s="16">
        <f t="shared" si="8"/>
        <v>0</v>
      </c>
    </row>
    <row r="98" spans="1:19" ht="12">
      <c r="A98" s="4" t="s">
        <v>93</v>
      </c>
      <c r="C98" s="3" t="s">
        <v>222</v>
      </c>
      <c r="E98" s="52">
        <v>653</v>
      </c>
      <c r="G98" s="19">
        <v>0.5</v>
      </c>
      <c r="I98" s="20">
        <f t="shared" si="5"/>
        <v>326.5</v>
      </c>
      <c r="K98" s="5">
        <f t="shared" si="6"/>
        <v>326.5</v>
      </c>
      <c r="M98" s="14">
        <v>0.3853</v>
      </c>
      <c r="O98" s="5">
        <f t="shared" si="9"/>
        <v>125.80045</v>
      </c>
      <c r="Q98" s="16">
        <f t="shared" si="7"/>
        <v>200.69955</v>
      </c>
      <c r="S98" s="16">
        <f t="shared" si="8"/>
        <v>0</v>
      </c>
    </row>
    <row r="99" spans="1:19" ht="12">
      <c r="A99" s="4" t="s">
        <v>94</v>
      </c>
      <c r="C99" s="3" t="s">
        <v>223</v>
      </c>
      <c r="E99" s="52">
        <v>1632.5</v>
      </c>
      <c r="G99" s="19">
        <v>0.5</v>
      </c>
      <c r="I99" s="20">
        <f t="shared" si="5"/>
        <v>816.25</v>
      </c>
      <c r="K99" s="5">
        <f t="shared" si="6"/>
        <v>816.25</v>
      </c>
      <c r="M99" s="14">
        <v>0.276</v>
      </c>
      <c r="O99" s="5">
        <f t="shared" si="9"/>
        <v>225.28500000000003</v>
      </c>
      <c r="Q99" s="16">
        <f t="shared" si="7"/>
        <v>590.9649999999999</v>
      </c>
      <c r="S99" s="16">
        <f t="shared" si="8"/>
        <v>0</v>
      </c>
    </row>
    <row r="100" spans="1:19" ht="12">
      <c r="A100" s="4" t="s">
        <v>95</v>
      </c>
      <c r="C100" s="3" t="s">
        <v>224</v>
      </c>
      <c r="E100" s="52">
        <v>0</v>
      </c>
      <c r="G100" s="19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2">
      <c r="A101" s="4" t="s">
        <v>96</v>
      </c>
      <c r="C101" s="3" t="s">
        <v>225</v>
      </c>
      <c r="E101" s="52">
        <v>3918</v>
      </c>
      <c r="G101" s="19">
        <v>0.5</v>
      </c>
      <c r="I101" s="20">
        <f t="shared" si="5"/>
        <v>1959</v>
      </c>
      <c r="K101" s="5">
        <f t="shared" si="6"/>
        <v>1959</v>
      </c>
      <c r="M101" s="14">
        <v>0.2755</v>
      </c>
      <c r="O101" s="5">
        <f t="shared" si="9"/>
        <v>539.7045</v>
      </c>
      <c r="Q101" s="16">
        <f t="shared" si="7"/>
        <v>1419.2955</v>
      </c>
      <c r="S101" s="16">
        <f t="shared" si="8"/>
        <v>0</v>
      </c>
    </row>
    <row r="102" spans="1:19" ht="12">
      <c r="A102" s="4" t="s">
        <v>97</v>
      </c>
      <c r="C102" s="3" t="s">
        <v>226</v>
      </c>
      <c r="E102" s="52">
        <v>3918</v>
      </c>
      <c r="G102" s="19">
        <v>0.5</v>
      </c>
      <c r="I102" s="20">
        <f t="shared" si="5"/>
        <v>1959</v>
      </c>
      <c r="K102" s="5">
        <f t="shared" si="6"/>
        <v>1959</v>
      </c>
      <c r="M102" s="14">
        <v>0.2708</v>
      </c>
      <c r="O102" s="5">
        <f t="shared" si="9"/>
        <v>530.4972</v>
      </c>
      <c r="Q102" s="16">
        <f t="shared" si="7"/>
        <v>1428.5028</v>
      </c>
      <c r="S102" s="16">
        <f t="shared" si="8"/>
        <v>0</v>
      </c>
    </row>
    <row r="103" spans="1:19" ht="12">
      <c r="A103" s="4" t="s">
        <v>98</v>
      </c>
      <c r="C103" s="3" t="s">
        <v>227</v>
      </c>
      <c r="E103" s="52">
        <v>0</v>
      </c>
      <c r="G103" s="19">
        <v>0.5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2">
      <c r="A104" s="4" t="s">
        <v>99</v>
      </c>
      <c r="C104" s="3" t="s">
        <v>228</v>
      </c>
      <c r="E104" s="52">
        <v>4249.7</v>
      </c>
      <c r="G104" s="19">
        <v>0.5</v>
      </c>
      <c r="I104" s="20">
        <f t="shared" si="5"/>
        <v>2124.85</v>
      </c>
      <c r="K104" s="5">
        <f t="shared" si="6"/>
        <v>2124.85</v>
      </c>
      <c r="M104" s="14">
        <v>0.5309</v>
      </c>
      <c r="O104" s="5">
        <f t="shared" si="9"/>
        <v>1128.082865</v>
      </c>
      <c r="Q104" s="16">
        <f t="shared" si="7"/>
        <v>996.7671349999998</v>
      </c>
      <c r="S104" s="16">
        <f t="shared" si="8"/>
        <v>0</v>
      </c>
    </row>
    <row r="105" spans="1:19" ht="12">
      <c r="A105" s="4" t="s">
        <v>100</v>
      </c>
      <c r="C105" s="3" t="s">
        <v>229</v>
      </c>
      <c r="E105" s="52">
        <v>1959</v>
      </c>
      <c r="G105" s="19">
        <v>0.5</v>
      </c>
      <c r="I105" s="20">
        <f t="shared" si="5"/>
        <v>979.5</v>
      </c>
      <c r="K105" s="5">
        <f t="shared" si="6"/>
        <v>979.5</v>
      </c>
      <c r="M105" s="14">
        <v>0.2547</v>
      </c>
      <c r="O105" s="5">
        <f t="shared" si="9"/>
        <v>249.47865</v>
      </c>
      <c r="Q105" s="16">
        <f t="shared" si="7"/>
        <v>730.02135</v>
      </c>
      <c r="S105" s="16">
        <f t="shared" si="8"/>
        <v>0</v>
      </c>
    </row>
    <row r="106" spans="1:19" ht="12">
      <c r="A106" s="4" t="s">
        <v>101</v>
      </c>
      <c r="C106" s="3" t="s">
        <v>230</v>
      </c>
      <c r="E106" s="52">
        <v>0</v>
      </c>
      <c r="G106" s="19">
        <v>0.5</v>
      </c>
      <c r="I106" s="20">
        <f t="shared" si="5"/>
        <v>0</v>
      </c>
      <c r="K106" s="5">
        <f t="shared" si="6"/>
        <v>0</v>
      </c>
      <c r="M106" s="14">
        <v>0.2329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2">
      <c r="A107" s="4" t="s">
        <v>102</v>
      </c>
      <c r="C107" s="3" t="s">
        <v>231</v>
      </c>
      <c r="E107" s="52">
        <v>3265</v>
      </c>
      <c r="G107" s="19">
        <v>0.5</v>
      </c>
      <c r="I107" s="20">
        <f t="shared" si="5"/>
        <v>1632.5</v>
      </c>
      <c r="K107" s="5">
        <f t="shared" si="6"/>
        <v>1632.5</v>
      </c>
      <c r="M107" s="14">
        <v>0.3068</v>
      </c>
      <c r="O107" s="5">
        <f t="shared" si="9"/>
        <v>500.85100000000006</v>
      </c>
      <c r="Q107" s="16">
        <f t="shared" si="7"/>
        <v>1131.649</v>
      </c>
      <c r="S107" s="16">
        <f t="shared" si="8"/>
        <v>0</v>
      </c>
    </row>
    <row r="108" spans="1:19" ht="12">
      <c r="A108" s="4" t="s">
        <v>103</v>
      </c>
      <c r="C108" s="3" t="s">
        <v>232</v>
      </c>
      <c r="E108" s="52">
        <v>2285.5</v>
      </c>
      <c r="G108" s="19">
        <v>0.5</v>
      </c>
      <c r="I108" s="20">
        <f t="shared" si="5"/>
        <v>1142.75</v>
      </c>
      <c r="K108" s="5">
        <f t="shared" si="6"/>
        <v>1142.75</v>
      </c>
      <c r="M108" s="14">
        <v>0.3715</v>
      </c>
      <c r="O108" s="5">
        <f t="shared" si="9"/>
        <v>424.531625</v>
      </c>
      <c r="Q108" s="16">
        <f t="shared" si="7"/>
        <v>718.2183749999999</v>
      </c>
      <c r="S108" s="16">
        <f t="shared" si="8"/>
        <v>0</v>
      </c>
    </row>
    <row r="109" spans="1:19" ht="12">
      <c r="A109" s="4" t="s">
        <v>104</v>
      </c>
      <c r="C109" s="3" t="s">
        <v>233</v>
      </c>
      <c r="E109" s="52">
        <v>979.5</v>
      </c>
      <c r="G109" s="19">
        <v>0.5</v>
      </c>
      <c r="I109" s="20">
        <f t="shared" si="5"/>
        <v>489.75</v>
      </c>
      <c r="K109" s="5">
        <f t="shared" si="6"/>
        <v>489.75</v>
      </c>
      <c r="M109" s="14">
        <v>0.4027</v>
      </c>
      <c r="O109" s="5">
        <f t="shared" si="9"/>
        <v>197.222325</v>
      </c>
      <c r="Q109" s="16">
        <f t="shared" si="7"/>
        <v>292.527675</v>
      </c>
      <c r="S109" s="16">
        <f t="shared" si="8"/>
        <v>0</v>
      </c>
    </row>
    <row r="110" spans="1:19" ht="12">
      <c r="A110" s="4" t="s">
        <v>105</v>
      </c>
      <c r="C110" s="3" t="s">
        <v>234</v>
      </c>
      <c r="E110" s="52">
        <v>0</v>
      </c>
      <c r="G110" s="19">
        <v>0.5</v>
      </c>
      <c r="I110" s="20">
        <f t="shared" si="5"/>
        <v>0</v>
      </c>
      <c r="K110" s="5">
        <f t="shared" si="6"/>
        <v>0</v>
      </c>
      <c r="M110" s="14">
        <v>0.2496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2">
      <c r="A111" s="4" t="s">
        <v>106</v>
      </c>
      <c r="C111" s="3" t="s">
        <v>235</v>
      </c>
      <c r="E111" s="52">
        <v>1632.5</v>
      </c>
      <c r="G111" s="19">
        <v>0.5</v>
      </c>
      <c r="I111" s="20">
        <f t="shared" si="5"/>
        <v>816.25</v>
      </c>
      <c r="K111" s="5">
        <f t="shared" si="6"/>
        <v>816.25</v>
      </c>
      <c r="M111" s="14">
        <v>0.2223</v>
      </c>
      <c r="O111" s="5">
        <f t="shared" si="9"/>
        <v>181.452375</v>
      </c>
      <c r="Q111" s="16">
        <f t="shared" si="7"/>
        <v>634.797625</v>
      </c>
      <c r="S111" s="16">
        <f t="shared" si="8"/>
        <v>0</v>
      </c>
    </row>
    <row r="112" spans="1:19" ht="12">
      <c r="A112" s="4" t="s">
        <v>107</v>
      </c>
      <c r="C112" s="3" t="s">
        <v>236</v>
      </c>
      <c r="E112" s="52">
        <v>0</v>
      </c>
      <c r="G112" s="19">
        <v>0.5</v>
      </c>
      <c r="I112" s="20">
        <f t="shared" si="5"/>
        <v>0</v>
      </c>
      <c r="K112" s="5">
        <f t="shared" si="6"/>
        <v>0</v>
      </c>
      <c r="M112" s="14">
        <v>0.371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2">
      <c r="A113" s="4" t="s">
        <v>109</v>
      </c>
      <c r="C113" s="3" t="s">
        <v>237</v>
      </c>
      <c r="E113" s="52">
        <v>653</v>
      </c>
      <c r="G113" s="19">
        <v>0.5</v>
      </c>
      <c r="I113" s="20">
        <f t="shared" si="5"/>
        <v>326.5</v>
      </c>
      <c r="K113" s="5">
        <f t="shared" si="6"/>
        <v>326.5</v>
      </c>
      <c r="M113" s="14">
        <v>0.3441</v>
      </c>
      <c r="O113" s="5">
        <f t="shared" si="9"/>
        <v>112.34865</v>
      </c>
      <c r="Q113" s="16">
        <f t="shared" si="7"/>
        <v>214.15134999999998</v>
      </c>
      <c r="S113" s="16">
        <f t="shared" si="8"/>
        <v>0</v>
      </c>
    </row>
    <row r="114" spans="1:19" ht="12">
      <c r="A114" s="4" t="s">
        <v>110</v>
      </c>
      <c r="C114" s="3" t="s">
        <v>238</v>
      </c>
      <c r="E114" s="52">
        <v>326.5</v>
      </c>
      <c r="G114" s="19">
        <v>0.5</v>
      </c>
      <c r="I114" s="20">
        <f t="shared" si="5"/>
        <v>163.25</v>
      </c>
      <c r="K114" s="5">
        <f t="shared" si="6"/>
        <v>163.25</v>
      </c>
      <c r="M114" s="14">
        <v>0.3146</v>
      </c>
      <c r="O114" s="5">
        <f t="shared" si="9"/>
        <v>51.35845</v>
      </c>
      <c r="Q114" s="16">
        <f t="shared" si="7"/>
        <v>111.89155</v>
      </c>
      <c r="S114" s="16">
        <f t="shared" si="8"/>
        <v>0</v>
      </c>
    </row>
    <row r="115" spans="1:19" ht="12">
      <c r="A115" s="4" t="s">
        <v>108</v>
      </c>
      <c r="C115" s="3" t="s">
        <v>277</v>
      </c>
      <c r="E115" s="52">
        <v>0</v>
      </c>
      <c r="G115" s="19">
        <v>0.5</v>
      </c>
      <c r="I115" s="20">
        <f t="shared" si="5"/>
        <v>0</v>
      </c>
      <c r="K115" s="5">
        <f t="shared" si="6"/>
        <v>0</v>
      </c>
      <c r="M115" s="14">
        <v>0.3223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2">
      <c r="A116" s="4" t="s">
        <v>111</v>
      </c>
      <c r="C116" s="3" t="s">
        <v>239</v>
      </c>
      <c r="E116" s="52">
        <v>5550.5</v>
      </c>
      <c r="G116" s="19">
        <v>0.5</v>
      </c>
      <c r="I116" s="20">
        <f t="shared" si="5"/>
        <v>2775.25</v>
      </c>
      <c r="K116" s="5">
        <f t="shared" si="6"/>
        <v>2775.25</v>
      </c>
      <c r="M116" s="14">
        <v>0.3808</v>
      </c>
      <c r="O116" s="5">
        <f t="shared" si="9"/>
        <v>1056.8152</v>
      </c>
      <c r="Q116" s="16">
        <f t="shared" si="7"/>
        <v>1718.4348</v>
      </c>
      <c r="S116" s="16">
        <f t="shared" si="8"/>
        <v>0</v>
      </c>
    </row>
    <row r="117" spans="1:19" ht="12">
      <c r="A117" s="4" t="s">
        <v>112</v>
      </c>
      <c r="C117" s="3" t="s">
        <v>240</v>
      </c>
      <c r="E117" s="52">
        <v>1632.5</v>
      </c>
      <c r="G117" s="19">
        <v>0.5</v>
      </c>
      <c r="I117" s="20">
        <f t="shared" si="5"/>
        <v>816.25</v>
      </c>
      <c r="K117" s="5">
        <f t="shared" si="6"/>
        <v>816.25</v>
      </c>
      <c r="M117" s="14">
        <v>0.2667</v>
      </c>
      <c r="O117" s="5">
        <f t="shared" si="9"/>
        <v>217.693875</v>
      </c>
      <c r="Q117" s="16">
        <f t="shared" si="7"/>
        <v>598.5561250000001</v>
      </c>
      <c r="S117" s="16">
        <f t="shared" si="8"/>
        <v>0</v>
      </c>
    </row>
    <row r="118" spans="1:19" ht="12">
      <c r="A118" s="4" t="s">
        <v>113</v>
      </c>
      <c r="C118" s="3" t="s">
        <v>241</v>
      </c>
      <c r="E118" s="52">
        <v>0</v>
      </c>
      <c r="G118" s="19">
        <v>0.5</v>
      </c>
      <c r="I118" s="20">
        <f t="shared" si="5"/>
        <v>0</v>
      </c>
      <c r="K118" s="5">
        <f t="shared" si="6"/>
        <v>0</v>
      </c>
      <c r="M118" s="14">
        <v>0.3302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2">
      <c r="A119" s="4" t="s">
        <v>114</v>
      </c>
      <c r="C119" s="3" t="s">
        <v>242</v>
      </c>
      <c r="E119" s="52">
        <v>6530</v>
      </c>
      <c r="G119" s="19">
        <v>0.5</v>
      </c>
      <c r="I119" s="20">
        <f t="shared" si="5"/>
        <v>3265</v>
      </c>
      <c r="K119" s="5">
        <f t="shared" si="6"/>
        <v>3265</v>
      </c>
      <c r="M119" s="14">
        <v>0.2736</v>
      </c>
      <c r="O119" s="5">
        <f t="shared" si="9"/>
        <v>893.3040000000001</v>
      </c>
      <c r="Q119" s="16">
        <f t="shared" si="7"/>
        <v>2371.696</v>
      </c>
      <c r="S119" s="16">
        <f t="shared" si="8"/>
        <v>0</v>
      </c>
    </row>
    <row r="120" spans="1:19" ht="12">
      <c r="A120" s="4" t="s">
        <v>115</v>
      </c>
      <c r="C120" s="3" t="s">
        <v>243</v>
      </c>
      <c r="E120" s="52">
        <v>979.5</v>
      </c>
      <c r="G120" s="19">
        <v>0.5</v>
      </c>
      <c r="I120" s="20">
        <f t="shared" si="5"/>
        <v>489.75</v>
      </c>
      <c r="K120" s="5">
        <f t="shared" si="6"/>
        <v>489.75</v>
      </c>
      <c r="M120" s="14">
        <v>0.4168</v>
      </c>
      <c r="O120" s="5">
        <f t="shared" si="9"/>
        <v>204.1278</v>
      </c>
      <c r="Q120" s="16">
        <f t="shared" si="7"/>
        <v>285.6222</v>
      </c>
      <c r="S120" s="16">
        <f t="shared" si="8"/>
        <v>0</v>
      </c>
    </row>
    <row r="121" spans="1:19" ht="12">
      <c r="A121" s="4" t="s">
        <v>116</v>
      </c>
      <c r="C121" s="3" t="s">
        <v>244</v>
      </c>
      <c r="E121" s="52">
        <v>0</v>
      </c>
      <c r="G121" s="19">
        <v>0.5</v>
      </c>
      <c r="I121" s="20">
        <f t="shared" si="5"/>
        <v>0</v>
      </c>
      <c r="K121" s="5">
        <f t="shared" si="6"/>
        <v>0</v>
      </c>
      <c r="M121" s="14">
        <v>0.4273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2">
      <c r="A122" s="4" t="s">
        <v>117</v>
      </c>
      <c r="C122" s="3" t="s">
        <v>245</v>
      </c>
      <c r="E122" s="52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0.3321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2">
      <c r="A123" s="4" t="s">
        <v>118</v>
      </c>
      <c r="C123" s="3" t="s">
        <v>246</v>
      </c>
      <c r="E123" s="52">
        <v>17841</v>
      </c>
      <c r="G123" s="19">
        <v>0.5</v>
      </c>
      <c r="I123" s="20">
        <f t="shared" si="5"/>
        <v>8920.5</v>
      </c>
      <c r="K123" s="5">
        <f t="shared" si="6"/>
        <v>8920.5</v>
      </c>
      <c r="M123" s="14">
        <v>0.2773</v>
      </c>
      <c r="O123" s="5">
        <f t="shared" si="9"/>
        <v>2473.65465</v>
      </c>
      <c r="Q123" s="16">
        <f t="shared" si="7"/>
        <v>6446.84535</v>
      </c>
      <c r="S123" s="16">
        <f t="shared" si="8"/>
        <v>0</v>
      </c>
    </row>
    <row r="124" spans="1:19" ht="12">
      <c r="A124" s="4" t="s">
        <v>119</v>
      </c>
      <c r="C124" s="3" t="s">
        <v>247</v>
      </c>
      <c r="E124" s="52">
        <v>21222.5</v>
      </c>
      <c r="G124" s="19">
        <v>0.5</v>
      </c>
      <c r="I124" s="20">
        <f t="shared" si="5"/>
        <v>10611.25</v>
      </c>
      <c r="K124" s="5">
        <f t="shared" si="6"/>
        <v>10611.25</v>
      </c>
      <c r="M124" s="14">
        <v>0.2455</v>
      </c>
      <c r="O124" s="5">
        <f t="shared" si="9"/>
        <v>2605.061875</v>
      </c>
      <c r="Q124" s="16">
        <f t="shared" si="7"/>
        <v>8006.188125000001</v>
      </c>
      <c r="S124" s="16">
        <f t="shared" si="8"/>
        <v>0</v>
      </c>
    </row>
    <row r="125" spans="1:19" ht="12">
      <c r="A125" s="4" t="s">
        <v>120</v>
      </c>
      <c r="C125" s="3" t="s">
        <v>248</v>
      </c>
      <c r="E125" s="52">
        <v>0</v>
      </c>
      <c r="G125" s="19">
        <v>0.5</v>
      </c>
      <c r="I125" s="20">
        <f t="shared" si="5"/>
        <v>0</v>
      </c>
      <c r="K125" s="5">
        <f t="shared" si="6"/>
        <v>0</v>
      </c>
      <c r="M125" s="14">
        <v>0.3254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2">
      <c r="A126" s="4" t="s">
        <v>121</v>
      </c>
      <c r="C126" s="3" t="s">
        <v>249</v>
      </c>
      <c r="E126" s="52">
        <v>2612</v>
      </c>
      <c r="G126" s="19">
        <v>0.5</v>
      </c>
      <c r="I126" s="20">
        <f t="shared" si="5"/>
        <v>1306</v>
      </c>
      <c r="K126" s="5">
        <f t="shared" si="6"/>
        <v>1306</v>
      </c>
      <c r="M126" s="14">
        <v>0.3535</v>
      </c>
      <c r="O126" s="5">
        <f t="shared" si="9"/>
        <v>461.671</v>
      </c>
      <c r="Q126" s="16">
        <f t="shared" si="7"/>
        <v>844.329</v>
      </c>
      <c r="S126" s="16">
        <f t="shared" si="8"/>
        <v>0</v>
      </c>
    </row>
    <row r="127" spans="1:19" ht="12">
      <c r="A127" s="4" t="s">
        <v>122</v>
      </c>
      <c r="C127" s="3" t="s">
        <v>250</v>
      </c>
      <c r="E127" s="52">
        <v>0</v>
      </c>
      <c r="G127" s="19">
        <v>0.5</v>
      </c>
      <c r="I127" s="20">
        <f t="shared" si="5"/>
        <v>0</v>
      </c>
      <c r="K127" s="5">
        <f t="shared" si="6"/>
        <v>0</v>
      </c>
      <c r="M127" s="14">
        <v>0.2787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2">
      <c r="A128" s="4" t="s">
        <v>123</v>
      </c>
      <c r="C128" s="3" t="s">
        <v>251</v>
      </c>
      <c r="E128" s="52">
        <v>8815.5</v>
      </c>
      <c r="G128" s="19">
        <v>0.5</v>
      </c>
      <c r="I128" s="20">
        <f t="shared" si="5"/>
        <v>4407.75</v>
      </c>
      <c r="K128" s="5">
        <f t="shared" si="6"/>
        <v>4407.75</v>
      </c>
      <c r="M128" s="14">
        <v>0.2605</v>
      </c>
      <c r="O128" s="5">
        <f t="shared" si="9"/>
        <v>1148.218875</v>
      </c>
      <c r="Q128" s="16">
        <f t="shared" si="7"/>
        <v>3259.531125</v>
      </c>
      <c r="S128" s="16">
        <f t="shared" si="8"/>
        <v>0</v>
      </c>
    </row>
    <row r="129" spans="1:19" ht="12">
      <c r="A129" s="4" t="s">
        <v>124</v>
      </c>
      <c r="C129" s="3" t="s">
        <v>252</v>
      </c>
      <c r="E129" s="52">
        <v>0</v>
      </c>
      <c r="G129" s="19">
        <v>0.5</v>
      </c>
      <c r="I129" s="20">
        <f t="shared" si="5"/>
        <v>0</v>
      </c>
      <c r="K129" s="5">
        <f t="shared" si="6"/>
        <v>0</v>
      </c>
      <c r="M129" s="14">
        <v>0.2035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2">
      <c r="A130" s="4" t="s">
        <v>125</v>
      </c>
      <c r="C130" s="3" t="s">
        <v>253</v>
      </c>
      <c r="E130" s="52">
        <v>18029.47</v>
      </c>
      <c r="G130" s="19">
        <v>0.5</v>
      </c>
      <c r="I130" s="20">
        <f t="shared" si="5"/>
        <v>9014.735</v>
      </c>
      <c r="K130" s="5">
        <f t="shared" si="6"/>
        <v>9014.735</v>
      </c>
      <c r="M130" s="14">
        <v>0.3691</v>
      </c>
      <c r="O130" s="5">
        <f t="shared" si="9"/>
        <v>3327.3386885</v>
      </c>
      <c r="Q130" s="16">
        <f t="shared" si="7"/>
        <v>5687.396311500001</v>
      </c>
      <c r="S130" s="16">
        <f t="shared" si="8"/>
        <v>0</v>
      </c>
    </row>
    <row r="131" spans="1:19" ht="12">
      <c r="A131" s="4" t="s">
        <v>126</v>
      </c>
      <c r="C131" s="3" t="s">
        <v>254</v>
      </c>
      <c r="E131" s="52">
        <v>22090.1</v>
      </c>
      <c r="G131" s="19">
        <v>0.5</v>
      </c>
      <c r="I131" s="20">
        <f t="shared" si="5"/>
        <v>11045.05</v>
      </c>
      <c r="K131" s="5">
        <f t="shared" si="6"/>
        <v>11045.05</v>
      </c>
      <c r="M131" s="14">
        <v>0.3072</v>
      </c>
      <c r="O131" s="5">
        <f t="shared" si="9"/>
        <v>3393.0393599999993</v>
      </c>
      <c r="Q131" s="16">
        <f t="shared" si="7"/>
        <v>7652.01064</v>
      </c>
      <c r="S131" s="16">
        <f t="shared" si="8"/>
        <v>0</v>
      </c>
    </row>
    <row r="132" spans="1:19" ht="12">
      <c r="A132" s="4" t="s">
        <v>127</v>
      </c>
      <c r="C132" s="3" t="s">
        <v>255</v>
      </c>
      <c r="E132" s="52">
        <v>653</v>
      </c>
      <c r="G132" s="19">
        <v>0.5</v>
      </c>
      <c r="I132" s="20">
        <f t="shared" si="5"/>
        <v>326.5</v>
      </c>
      <c r="K132" s="5">
        <f t="shared" si="6"/>
        <v>326.5</v>
      </c>
      <c r="M132" s="14">
        <v>0.3513</v>
      </c>
      <c r="O132" s="5">
        <f t="shared" si="9"/>
        <v>114.69945</v>
      </c>
      <c r="Q132" s="16">
        <f t="shared" si="7"/>
        <v>211.80055</v>
      </c>
      <c r="S132" s="16">
        <f t="shared" si="8"/>
        <v>0</v>
      </c>
    </row>
    <row r="133" spans="1:19" ht="12">
      <c r="A133" s="4" t="s">
        <v>128</v>
      </c>
      <c r="C133" s="3" t="s">
        <v>256</v>
      </c>
      <c r="E133" s="52">
        <v>0</v>
      </c>
      <c r="G133" s="19">
        <v>0.5</v>
      </c>
      <c r="I133" s="20">
        <f t="shared" si="5"/>
        <v>0</v>
      </c>
      <c r="K133" s="5">
        <f t="shared" si="6"/>
        <v>0</v>
      </c>
      <c r="M133" s="14">
        <v>0.2699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2">
      <c r="A134" s="4" t="s">
        <v>129</v>
      </c>
      <c r="C134" s="3" t="s">
        <v>257</v>
      </c>
      <c r="E134" s="52">
        <v>1632.5</v>
      </c>
      <c r="G134" s="19">
        <v>0.5</v>
      </c>
      <c r="I134" s="20">
        <f t="shared" si="5"/>
        <v>816.25</v>
      </c>
      <c r="K134" s="5">
        <f t="shared" si="6"/>
        <v>816.25</v>
      </c>
      <c r="M134" s="14">
        <v>0.2432</v>
      </c>
      <c r="O134" s="5">
        <f t="shared" si="9"/>
        <v>198.512</v>
      </c>
      <c r="Q134" s="16">
        <f t="shared" si="7"/>
        <v>617.738</v>
      </c>
      <c r="S134" s="16">
        <f t="shared" si="8"/>
        <v>0</v>
      </c>
    </row>
    <row r="135" spans="1:19" ht="12">
      <c r="A135" s="4" t="s">
        <v>130</v>
      </c>
      <c r="C135" s="3" t="s">
        <v>258</v>
      </c>
      <c r="E135" s="52">
        <v>8162.5</v>
      </c>
      <c r="G135" s="19">
        <v>0.5</v>
      </c>
      <c r="I135" s="20">
        <f t="shared" si="5"/>
        <v>4081.25</v>
      </c>
      <c r="K135" s="5">
        <f>E135-I135</f>
        <v>4081.25</v>
      </c>
      <c r="M135" s="14">
        <v>0.3569</v>
      </c>
      <c r="O135" s="5">
        <f>K135*M135</f>
        <v>1456.598125</v>
      </c>
      <c r="Q135" s="16">
        <f>K135-O135</f>
        <v>2624.651875</v>
      </c>
      <c r="S135" s="16">
        <f t="shared" si="8"/>
        <v>0</v>
      </c>
    </row>
    <row r="136" spans="1:19" ht="12">
      <c r="A136" s="4" t="s">
        <v>131</v>
      </c>
      <c r="C136" s="3" t="s">
        <v>259</v>
      </c>
      <c r="E136" s="52">
        <v>979.5</v>
      </c>
      <c r="G136" s="19">
        <v>0.5</v>
      </c>
      <c r="I136" s="20">
        <f t="shared" si="5"/>
        <v>489.75</v>
      </c>
      <c r="K136" s="5">
        <f>E136-I136</f>
        <v>489.75</v>
      </c>
      <c r="M136" s="14">
        <v>0.3843</v>
      </c>
      <c r="O136" s="5">
        <f>K136*M136</f>
        <v>188.21092499999997</v>
      </c>
      <c r="Q136" s="16">
        <f>K136-O136</f>
        <v>301.539075</v>
      </c>
      <c r="S136" s="16">
        <f t="shared" si="8"/>
        <v>0</v>
      </c>
    </row>
    <row r="137" spans="1:19" ht="12">
      <c r="A137" s="4" t="s">
        <v>132</v>
      </c>
      <c r="C137" s="3" t="s">
        <v>260</v>
      </c>
      <c r="E137" s="52">
        <v>0</v>
      </c>
      <c r="G137" s="19">
        <v>0.5</v>
      </c>
      <c r="I137" s="20">
        <f>E137*G137</f>
        <v>0</v>
      </c>
      <c r="K137" s="5">
        <f>E137-I137</f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2">
      <c r="A138" s="4" t="s">
        <v>133</v>
      </c>
      <c r="C138" s="3" t="s">
        <v>261</v>
      </c>
      <c r="E138" s="52">
        <v>1306</v>
      </c>
      <c r="G138" s="19">
        <v>0.5</v>
      </c>
      <c r="I138" s="20">
        <f>E138*G138</f>
        <v>653</v>
      </c>
      <c r="K138" s="5">
        <f>E138-I138</f>
        <v>653</v>
      </c>
      <c r="M138" s="14">
        <v>0.4587</v>
      </c>
      <c r="O138" s="5">
        <f>K138*M138</f>
        <v>299.5311</v>
      </c>
      <c r="Q138" s="16">
        <f>K138-O138</f>
        <v>353.4689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287971.64</v>
      </c>
      <c r="G142" s="6"/>
      <c r="I142" s="18">
        <f>SUM(I9:I141)</f>
        <v>143985.82</v>
      </c>
      <c r="K142" s="5">
        <f>SUM(K9:K141)</f>
        <v>143985.82</v>
      </c>
      <c r="O142" s="5">
        <f>SUM(O9:O141)</f>
        <v>48411.325257</v>
      </c>
      <c r="Q142" s="16">
        <f>K142-O142</f>
        <v>95574.49474300002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fitToHeight="4" fitToWidth="1"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59" t="s">
        <v>311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312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E9" s="20">
        <v>326.5</v>
      </c>
      <c r="G9" s="46">
        <v>0.5</v>
      </c>
      <c r="I9" s="20">
        <f>E9*G9</f>
        <v>163.25</v>
      </c>
      <c r="K9" s="5">
        <f>E9-I9</f>
        <v>163.25</v>
      </c>
      <c r="M9" s="14">
        <v>0.2332</v>
      </c>
      <c r="O9" s="5">
        <f>K9*M9</f>
        <v>38.0699</v>
      </c>
      <c r="Q9" s="16">
        <f>K9-O9</f>
        <v>125.18010000000001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20">
        <v>979.5</v>
      </c>
      <c r="G10" s="46">
        <v>0.5</v>
      </c>
      <c r="I10" s="20">
        <f aca="true" t="shared" si="0" ref="I10:I73">E10*G10</f>
        <v>489.75</v>
      </c>
      <c r="K10" s="5">
        <f aca="true" t="shared" si="1" ref="K10:K73">E10-I10</f>
        <v>489.75</v>
      </c>
      <c r="M10" s="14">
        <v>0.4474</v>
      </c>
      <c r="O10" s="5">
        <f>K10*M10</f>
        <v>219.11415000000002</v>
      </c>
      <c r="Q10" s="16">
        <f aca="true" t="shared" si="2" ref="Q10:Q73">K10-O10</f>
        <v>270.63585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20">
        <v>0</v>
      </c>
      <c r="G11" s="46">
        <v>0.5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20">
        <v>326.5</v>
      </c>
      <c r="G12" s="46">
        <v>0.5</v>
      </c>
      <c r="I12" s="20">
        <f t="shared" si="0"/>
        <v>163.25</v>
      </c>
      <c r="K12" s="5">
        <f t="shared" si="1"/>
        <v>163.25</v>
      </c>
      <c r="M12" s="14">
        <v>0.3268</v>
      </c>
      <c r="O12" s="5">
        <f t="shared" si="4"/>
        <v>53.3501</v>
      </c>
      <c r="Q12" s="16">
        <f t="shared" si="2"/>
        <v>109.8999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20">
        <v>326.5</v>
      </c>
      <c r="G13" s="46">
        <v>0.5</v>
      </c>
      <c r="I13" s="20">
        <f t="shared" si="0"/>
        <v>163.25</v>
      </c>
      <c r="K13" s="5">
        <f t="shared" si="1"/>
        <v>163.25</v>
      </c>
      <c r="M13" s="14">
        <v>0.2722</v>
      </c>
      <c r="O13" s="5">
        <f t="shared" si="4"/>
        <v>44.43665</v>
      </c>
      <c r="Q13" s="16">
        <f t="shared" si="2"/>
        <v>118.81335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20">
        <v>1632.5</v>
      </c>
      <c r="G14" s="46">
        <v>0.5</v>
      </c>
      <c r="I14" s="20">
        <f t="shared" si="0"/>
        <v>816.25</v>
      </c>
      <c r="K14" s="5">
        <f t="shared" si="1"/>
        <v>816.25</v>
      </c>
      <c r="M14" s="14">
        <v>0.2639</v>
      </c>
      <c r="O14" s="5">
        <f t="shared" si="4"/>
        <v>215.408375</v>
      </c>
      <c r="Q14" s="16">
        <f t="shared" si="2"/>
        <v>600.841625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20">
        <v>1632.5</v>
      </c>
      <c r="G15" s="46">
        <v>0.5</v>
      </c>
      <c r="I15" s="20">
        <f t="shared" si="0"/>
        <v>816.25</v>
      </c>
      <c r="K15" s="5">
        <f t="shared" si="1"/>
        <v>816.25</v>
      </c>
      <c r="M15" s="14">
        <v>0.4602</v>
      </c>
      <c r="O15" s="5">
        <f t="shared" si="4"/>
        <v>375.63824999999997</v>
      </c>
      <c r="Q15" s="16">
        <f t="shared" si="2"/>
        <v>440.61175000000003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20">
        <v>4244.5</v>
      </c>
      <c r="G16" s="46">
        <v>0.5</v>
      </c>
      <c r="I16" s="20">
        <f t="shared" si="0"/>
        <v>2122.25</v>
      </c>
      <c r="K16" s="5">
        <f t="shared" si="1"/>
        <v>2122.25</v>
      </c>
      <c r="M16" s="14">
        <v>0.3302</v>
      </c>
      <c r="O16" s="5">
        <f t="shared" si="4"/>
        <v>700.76695</v>
      </c>
      <c r="Q16" s="16">
        <f t="shared" si="2"/>
        <v>1421.48305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20">
        <v>0</v>
      </c>
      <c r="G17" s="46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20">
        <v>1632.5</v>
      </c>
      <c r="G18" s="46">
        <v>0.5</v>
      </c>
      <c r="I18" s="20">
        <f t="shared" si="0"/>
        <v>816.25</v>
      </c>
      <c r="K18" s="5">
        <f t="shared" si="1"/>
        <v>816.25</v>
      </c>
      <c r="M18" s="14">
        <v>0.3111</v>
      </c>
      <c r="O18" s="5">
        <f t="shared" si="4"/>
        <v>253.935375</v>
      </c>
      <c r="Q18" s="16">
        <f t="shared" si="2"/>
        <v>562.314625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20">
        <v>0</v>
      </c>
      <c r="G19" s="46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20">
        <v>0</v>
      </c>
      <c r="G20" s="46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20">
        <v>979.5</v>
      </c>
      <c r="G21" s="46">
        <v>0.5</v>
      </c>
      <c r="I21" s="20">
        <f t="shared" si="0"/>
        <v>489.75</v>
      </c>
      <c r="K21" s="5">
        <f t="shared" si="1"/>
        <v>489.75</v>
      </c>
      <c r="M21" s="14">
        <v>0.2439</v>
      </c>
      <c r="O21" s="5">
        <f t="shared" si="4"/>
        <v>119.450025</v>
      </c>
      <c r="Q21" s="16">
        <f t="shared" si="2"/>
        <v>370.299975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20">
        <v>653</v>
      </c>
      <c r="G22" s="46">
        <v>0.5</v>
      </c>
      <c r="I22" s="20">
        <f t="shared" si="0"/>
        <v>326.5</v>
      </c>
      <c r="K22" s="5">
        <f t="shared" si="1"/>
        <v>326.5</v>
      </c>
      <c r="M22" s="14">
        <v>0.3156</v>
      </c>
      <c r="O22" s="5">
        <f t="shared" si="4"/>
        <v>103.04339999999999</v>
      </c>
      <c r="Q22" s="16">
        <f t="shared" si="2"/>
        <v>223.4566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20">
        <v>653</v>
      </c>
      <c r="G23" s="46">
        <v>0.5</v>
      </c>
      <c r="I23" s="20">
        <f t="shared" si="0"/>
        <v>326.5</v>
      </c>
      <c r="K23" s="5">
        <f t="shared" si="1"/>
        <v>326.5</v>
      </c>
      <c r="M23" s="14">
        <v>0.2023</v>
      </c>
      <c r="O23" s="5">
        <f t="shared" si="4"/>
        <v>66.05095</v>
      </c>
      <c r="Q23" s="16">
        <f t="shared" si="2"/>
        <v>260.44905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20">
        <v>326.5</v>
      </c>
      <c r="G24" s="46">
        <v>0.5</v>
      </c>
      <c r="I24" s="20">
        <f t="shared" si="0"/>
        <v>163.25</v>
      </c>
      <c r="K24" s="5">
        <f t="shared" si="1"/>
        <v>163.25</v>
      </c>
      <c r="M24" s="14">
        <v>0.3107</v>
      </c>
      <c r="O24" s="5">
        <f t="shared" si="4"/>
        <v>50.721774999999994</v>
      </c>
      <c r="Q24" s="16">
        <f t="shared" si="2"/>
        <v>112.528225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20">
        <v>1105.86</v>
      </c>
      <c r="G25" s="46">
        <v>0.5</v>
      </c>
      <c r="I25" s="20">
        <f t="shared" si="0"/>
        <v>552.93</v>
      </c>
      <c r="K25" s="5">
        <f t="shared" si="1"/>
        <v>552.93</v>
      </c>
      <c r="M25" s="14">
        <v>0.3308</v>
      </c>
      <c r="O25" s="5">
        <f t="shared" si="4"/>
        <v>182.90924399999997</v>
      </c>
      <c r="Q25" s="16">
        <f t="shared" si="2"/>
        <v>370.020756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20">
        <v>1306</v>
      </c>
      <c r="G26" s="46">
        <v>0.5</v>
      </c>
      <c r="I26" s="20">
        <f t="shared" si="0"/>
        <v>653</v>
      </c>
      <c r="K26" s="5">
        <f t="shared" si="1"/>
        <v>653</v>
      </c>
      <c r="M26" s="14">
        <v>0.291</v>
      </c>
      <c r="O26" s="5">
        <f t="shared" si="4"/>
        <v>190.023</v>
      </c>
      <c r="Q26" s="16">
        <f t="shared" si="2"/>
        <v>462.977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20">
        <v>0</v>
      </c>
      <c r="G27" s="46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20">
        <v>0</v>
      </c>
      <c r="G28" s="46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20">
        <v>11627.57</v>
      </c>
      <c r="G29" s="46">
        <v>0.5</v>
      </c>
      <c r="I29" s="20">
        <f t="shared" si="0"/>
        <v>5813.785</v>
      </c>
      <c r="K29" s="5">
        <f t="shared" si="1"/>
        <v>5813.785</v>
      </c>
      <c r="M29" s="14">
        <v>0.3853</v>
      </c>
      <c r="O29" s="5">
        <f t="shared" si="4"/>
        <v>2240.0513604999996</v>
      </c>
      <c r="Q29" s="16">
        <f t="shared" si="2"/>
        <v>3573.7336395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20">
        <v>0</v>
      </c>
      <c r="G30" s="46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20">
        <v>0</v>
      </c>
      <c r="G31" s="46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20">
        <v>1306</v>
      </c>
      <c r="G32" s="46">
        <v>0.5</v>
      </c>
      <c r="I32" s="20">
        <f t="shared" si="0"/>
        <v>653</v>
      </c>
      <c r="K32" s="5">
        <f t="shared" si="1"/>
        <v>653</v>
      </c>
      <c r="M32" s="14">
        <v>0.3767</v>
      </c>
      <c r="O32" s="5">
        <f t="shared" si="4"/>
        <v>245.9851</v>
      </c>
      <c r="Q32" s="16">
        <f t="shared" si="2"/>
        <v>407.0149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20">
        <v>0</v>
      </c>
      <c r="G33" s="46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20">
        <v>979.5</v>
      </c>
      <c r="G34" s="46">
        <v>0.5</v>
      </c>
      <c r="I34" s="20">
        <f t="shared" si="0"/>
        <v>489.75</v>
      </c>
      <c r="K34" s="5">
        <f t="shared" si="1"/>
        <v>489.75</v>
      </c>
      <c r="M34" s="14">
        <v>0.3042</v>
      </c>
      <c r="O34" s="5">
        <f t="shared" si="4"/>
        <v>148.98195</v>
      </c>
      <c r="Q34" s="16">
        <f t="shared" si="2"/>
        <v>340.76805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20">
        <v>653</v>
      </c>
      <c r="G35" s="46">
        <v>0.5</v>
      </c>
      <c r="I35" s="20">
        <f t="shared" si="0"/>
        <v>326.5</v>
      </c>
      <c r="K35" s="5">
        <f t="shared" si="1"/>
        <v>326.5</v>
      </c>
      <c r="M35" s="14">
        <v>0.3358</v>
      </c>
      <c r="O35" s="5">
        <f t="shared" si="4"/>
        <v>109.6387</v>
      </c>
      <c r="Q35" s="16">
        <f t="shared" si="2"/>
        <v>216.8613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20">
        <v>0</v>
      </c>
      <c r="G36" s="46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20">
        <v>15998.5</v>
      </c>
      <c r="G37" s="46">
        <v>0.5</v>
      </c>
      <c r="I37" s="20">
        <f t="shared" si="0"/>
        <v>7999.25</v>
      </c>
      <c r="K37" s="5">
        <f t="shared" si="1"/>
        <v>7999.25</v>
      </c>
      <c r="M37" s="14">
        <v>0.4611</v>
      </c>
      <c r="O37" s="5">
        <f t="shared" si="4"/>
        <v>3688.4541750000003</v>
      </c>
      <c r="Q37" s="16">
        <f t="shared" si="2"/>
        <v>4310.795824999999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20">
        <v>653</v>
      </c>
      <c r="G38" s="46">
        <v>0.5</v>
      </c>
      <c r="I38" s="20">
        <f t="shared" si="0"/>
        <v>326.5</v>
      </c>
      <c r="K38" s="5">
        <f t="shared" si="1"/>
        <v>326.5</v>
      </c>
      <c r="M38" s="14">
        <v>0.4584</v>
      </c>
      <c r="O38" s="5">
        <f t="shared" si="4"/>
        <v>149.6676</v>
      </c>
      <c r="Q38" s="16">
        <f t="shared" si="2"/>
        <v>176.8324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20">
        <v>979.5</v>
      </c>
      <c r="G39" s="46">
        <v>0.5</v>
      </c>
      <c r="I39" s="20">
        <f t="shared" si="0"/>
        <v>489.75</v>
      </c>
      <c r="K39" s="5">
        <f t="shared" si="1"/>
        <v>489.75</v>
      </c>
      <c r="M39" s="14">
        <v>0.2324</v>
      </c>
      <c r="O39" s="5">
        <f t="shared" si="4"/>
        <v>113.8179</v>
      </c>
      <c r="Q39" s="16">
        <f t="shared" si="2"/>
        <v>375.9321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20">
        <v>0</v>
      </c>
      <c r="G40" s="46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20">
        <v>1632.5</v>
      </c>
      <c r="G41" s="46">
        <v>0.5</v>
      </c>
      <c r="I41" s="20">
        <f t="shared" si="0"/>
        <v>816.25</v>
      </c>
      <c r="K41" s="5">
        <f t="shared" si="1"/>
        <v>816.25</v>
      </c>
      <c r="M41" s="14">
        <v>0.283</v>
      </c>
      <c r="O41" s="5">
        <f t="shared" si="4"/>
        <v>230.99874999999997</v>
      </c>
      <c r="Q41" s="16">
        <f t="shared" si="2"/>
        <v>585.25125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20">
        <v>0</v>
      </c>
      <c r="G42" s="46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20">
        <v>653</v>
      </c>
      <c r="G43" s="46">
        <v>0.5</v>
      </c>
      <c r="I43" s="20">
        <f t="shared" si="0"/>
        <v>326.5</v>
      </c>
      <c r="K43" s="5">
        <f t="shared" si="1"/>
        <v>326.5</v>
      </c>
      <c r="M43" s="14">
        <v>0.2898</v>
      </c>
      <c r="O43" s="5">
        <f t="shared" si="4"/>
        <v>94.6197</v>
      </c>
      <c r="Q43" s="16">
        <f t="shared" si="2"/>
        <v>231.8803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20">
        <v>2612</v>
      </c>
      <c r="G44" s="46">
        <v>0.5</v>
      </c>
      <c r="I44" s="20">
        <f t="shared" si="0"/>
        <v>1306</v>
      </c>
      <c r="K44" s="5">
        <f t="shared" si="1"/>
        <v>1306</v>
      </c>
      <c r="M44" s="14">
        <v>0.3687</v>
      </c>
      <c r="O44" s="5">
        <f t="shared" si="4"/>
        <v>481.52220000000005</v>
      </c>
      <c r="Q44" s="16">
        <f t="shared" si="2"/>
        <v>824.4777999999999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20">
        <v>1306</v>
      </c>
      <c r="G45" s="46">
        <v>0.5</v>
      </c>
      <c r="I45" s="20">
        <f t="shared" si="0"/>
        <v>653</v>
      </c>
      <c r="K45" s="5">
        <f t="shared" si="1"/>
        <v>653</v>
      </c>
      <c r="M45" s="14">
        <v>0.4871</v>
      </c>
      <c r="O45" s="5">
        <f t="shared" si="4"/>
        <v>318.0763</v>
      </c>
      <c r="Q45" s="16">
        <f t="shared" si="2"/>
        <v>334.9237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20">
        <v>1632.5</v>
      </c>
      <c r="G46" s="46">
        <v>0.5</v>
      </c>
      <c r="I46" s="20">
        <f t="shared" si="0"/>
        <v>816.25</v>
      </c>
      <c r="K46" s="5">
        <f t="shared" si="1"/>
        <v>816.25</v>
      </c>
      <c r="M46" s="14">
        <v>0.2109</v>
      </c>
      <c r="O46" s="5">
        <f t="shared" si="4"/>
        <v>172.14712500000002</v>
      </c>
      <c r="Q46" s="16">
        <f t="shared" si="2"/>
        <v>644.102875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20">
        <v>0</v>
      </c>
      <c r="G47" s="46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20">
        <v>1306</v>
      </c>
      <c r="G48" s="46">
        <v>0.5</v>
      </c>
      <c r="I48" s="20">
        <f t="shared" si="0"/>
        <v>653</v>
      </c>
      <c r="K48" s="5">
        <f t="shared" si="1"/>
        <v>653</v>
      </c>
      <c r="M48" s="14">
        <v>0.2266</v>
      </c>
      <c r="O48" s="5">
        <f t="shared" si="4"/>
        <v>147.9698</v>
      </c>
      <c r="Q48" s="16">
        <f t="shared" si="2"/>
        <v>505.03020000000004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20">
        <v>1632.5</v>
      </c>
      <c r="G49" s="46">
        <v>0.5</v>
      </c>
      <c r="I49" s="20">
        <f t="shared" si="0"/>
        <v>816.25</v>
      </c>
      <c r="K49" s="5">
        <f t="shared" si="1"/>
        <v>816.25</v>
      </c>
      <c r="M49" s="14">
        <v>0.2335</v>
      </c>
      <c r="O49" s="5">
        <f t="shared" si="4"/>
        <v>190.594375</v>
      </c>
      <c r="Q49" s="16">
        <f t="shared" si="2"/>
        <v>625.655625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20">
        <v>1306</v>
      </c>
      <c r="G50" s="46">
        <v>0.5</v>
      </c>
      <c r="I50" s="20">
        <f t="shared" si="0"/>
        <v>653</v>
      </c>
      <c r="K50" s="5">
        <f t="shared" si="1"/>
        <v>653</v>
      </c>
      <c r="M50" s="14">
        <v>0.4444</v>
      </c>
      <c r="O50" s="5">
        <f t="shared" si="4"/>
        <v>290.1932</v>
      </c>
      <c r="Q50" s="16">
        <f t="shared" si="2"/>
        <v>362.8068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20">
        <v>4244.5</v>
      </c>
      <c r="G51" s="46">
        <v>0.5</v>
      </c>
      <c r="I51" s="20">
        <f t="shared" si="0"/>
        <v>2122.25</v>
      </c>
      <c r="K51" s="5">
        <f t="shared" si="1"/>
        <v>2122.25</v>
      </c>
      <c r="M51" s="14">
        <v>0.3755</v>
      </c>
      <c r="O51" s="5">
        <f t="shared" si="4"/>
        <v>796.904875</v>
      </c>
      <c r="Q51" s="16">
        <f t="shared" si="2"/>
        <v>1325.345125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20">
        <v>1306</v>
      </c>
      <c r="G52" s="46">
        <v>0.5</v>
      </c>
      <c r="I52" s="20">
        <f t="shared" si="0"/>
        <v>653</v>
      </c>
      <c r="K52" s="5">
        <f t="shared" si="1"/>
        <v>653</v>
      </c>
      <c r="M52" s="14">
        <v>0.2786</v>
      </c>
      <c r="O52" s="5">
        <f t="shared" si="4"/>
        <v>181.9258</v>
      </c>
      <c r="Q52" s="16">
        <f t="shared" si="2"/>
        <v>471.0742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20">
        <v>0</v>
      </c>
      <c r="G53" s="46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20">
        <v>979.25</v>
      </c>
      <c r="G54" s="46">
        <v>0.5</v>
      </c>
      <c r="I54" s="20">
        <f t="shared" si="0"/>
        <v>489.625</v>
      </c>
      <c r="K54" s="5">
        <f t="shared" si="1"/>
        <v>489.625</v>
      </c>
      <c r="M54" s="14">
        <v>0.3613</v>
      </c>
      <c r="O54" s="5">
        <f t="shared" si="4"/>
        <v>176.9015125</v>
      </c>
      <c r="Q54" s="16">
        <f t="shared" si="2"/>
        <v>312.72348750000003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20">
        <v>0</v>
      </c>
      <c r="G55" s="46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20">
        <v>0</v>
      </c>
      <c r="G56" s="46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20">
        <v>653</v>
      </c>
      <c r="G57" s="46">
        <v>0.5</v>
      </c>
      <c r="I57" s="20">
        <f t="shared" si="0"/>
        <v>326.5</v>
      </c>
      <c r="K57" s="5">
        <f t="shared" si="1"/>
        <v>326.5</v>
      </c>
      <c r="M57" s="14">
        <v>0.3627</v>
      </c>
      <c r="O57" s="5">
        <f t="shared" si="4"/>
        <v>118.42155000000001</v>
      </c>
      <c r="Q57" s="16">
        <f t="shared" si="2"/>
        <v>208.07844999999998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20">
        <v>0</v>
      </c>
      <c r="G58" s="46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20">
        <v>0</v>
      </c>
      <c r="G59" s="46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20">
        <v>0</v>
      </c>
      <c r="G60" s="46">
        <v>0.5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20">
        <v>5877</v>
      </c>
      <c r="G61" s="46">
        <v>0.5</v>
      </c>
      <c r="I61" s="20">
        <f t="shared" si="0"/>
        <v>2938.5</v>
      </c>
      <c r="K61" s="5">
        <f t="shared" si="1"/>
        <v>2938.5</v>
      </c>
      <c r="M61" s="17">
        <v>0.4764</v>
      </c>
      <c r="O61" s="5">
        <f t="shared" si="4"/>
        <v>1399.9014</v>
      </c>
      <c r="Q61" s="16">
        <f t="shared" si="2"/>
        <v>1538.5986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20">
        <v>1306</v>
      </c>
      <c r="G62" s="46">
        <v>0.5</v>
      </c>
      <c r="I62" s="20">
        <f t="shared" si="0"/>
        <v>653</v>
      </c>
      <c r="K62" s="5">
        <f t="shared" si="1"/>
        <v>653</v>
      </c>
      <c r="M62" s="14">
        <v>0.4401</v>
      </c>
      <c r="O62" s="5">
        <f t="shared" si="4"/>
        <v>287.3853</v>
      </c>
      <c r="Q62" s="16">
        <f t="shared" si="2"/>
        <v>365.6147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20">
        <v>326.5</v>
      </c>
      <c r="G63" s="46">
        <v>0.5</v>
      </c>
      <c r="I63" s="20">
        <f t="shared" si="0"/>
        <v>163.25</v>
      </c>
      <c r="K63" s="5">
        <f t="shared" si="1"/>
        <v>163.25</v>
      </c>
      <c r="M63" s="14">
        <v>0.1698</v>
      </c>
      <c r="O63" s="5">
        <f t="shared" si="4"/>
        <v>27.71985</v>
      </c>
      <c r="Q63" s="16">
        <f t="shared" si="2"/>
        <v>135.53015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20">
        <v>0</v>
      </c>
      <c r="G64" s="46">
        <v>0.5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20">
        <v>326.5</v>
      </c>
      <c r="G65" s="46">
        <v>0.5</v>
      </c>
      <c r="I65" s="20">
        <f t="shared" si="0"/>
        <v>163.25</v>
      </c>
      <c r="K65" s="5">
        <f t="shared" si="1"/>
        <v>163.25</v>
      </c>
      <c r="M65" s="14">
        <v>0.4271</v>
      </c>
      <c r="O65" s="5">
        <f t="shared" si="4"/>
        <v>69.724075</v>
      </c>
      <c r="Q65" s="16">
        <f t="shared" si="2"/>
        <v>93.525925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20">
        <v>326.5</v>
      </c>
      <c r="G66" s="46">
        <v>0.5</v>
      </c>
      <c r="I66" s="20">
        <f t="shared" si="0"/>
        <v>163.25</v>
      </c>
      <c r="K66" s="5">
        <f t="shared" si="1"/>
        <v>163.25</v>
      </c>
      <c r="M66" s="14">
        <v>0.2286</v>
      </c>
      <c r="O66" s="5">
        <f t="shared" si="4"/>
        <v>37.31895</v>
      </c>
      <c r="Q66" s="16">
        <f t="shared" si="2"/>
        <v>125.93105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20">
        <v>0</v>
      </c>
      <c r="G67" s="46">
        <v>0.5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20">
        <v>326.5</v>
      </c>
      <c r="G68" s="46">
        <v>0.5</v>
      </c>
      <c r="I68" s="20">
        <f t="shared" si="0"/>
        <v>163.25</v>
      </c>
      <c r="K68" s="5">
        <f t="shared" si="1"/>
        <v>163.25</v>
      </c>
      <c r="M68" s="14">
        <v>0.2834</v>
      </c>
      <c r="O68" s="5">
        <f t="shared" si="4"/>
        <v>46.265049999999995</v>
      </c>
      <c r="Q68" s="16">
        <f t="shared" si="2"/>
        <v>116.98495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20">
        <v>0</v>
      </c>
      <c r="G69" s="46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20">
        <v>653</v>
      </c>
      <c r="G70" s="46">
        <v>0.5</v>
      </c>
      <c r="I70" s="20">
        <f t="shared" si="0"/>
        <v>326.5</v>
      </c>
      <c r="K70" s="5">
        <f t="shared" si="1"/>
        <v>326.5</v>
      </c>
      <c r="M70" s="14">
        <v>0.4329</v>
      </c>
      <c r="O70" s="5">
        <f t="shared" si="4"/>
        <v>141.34185</v>
      </c>
      <c r="Q70" s="16">
        <f t="shared" si="2"/>
        <v>185.15815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20">
        <v>771.08</v>
      </c>
      <c r="G71" s="46">
        <v>0.5</v>
      </c>
      <c r="I71" s="20">
        <f t="shared" si="0"/>
        <v>385.54</v>
      </c>
      <c r="K71" s="5">
        <f t="shared" si="1"/>
        <v>385.54</v>
      </c>
      <c r="M71" s="14">
        <v>0.1971</v>
      </c>
      <c r="O71" s="5">
        <f t="shared" si="4"/>
        <v>75.989934</v>
      </c>
      <c r="Q71" s="16">
        <f t="shared" si="2"/>
        <v>309.550066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20">
        <v>0</v>
      </c>
      <c r="G72" s="46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20">
        <v>0</v>
      </c>
      <c r="G73" s="46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20">
        <v>979.5</v>
      </c>
      <c r="G74" s="46">
        <v>0.5</v>
      </c>
      <c r="I74" s="20">
        <f aca="true" t="shared" si="5" ref="I74:I136">E74*G74</f>
        <v>489.75</v>
      </c>
      <c r="K74" s="5">
        <f aca="true" t="shared" si="6" ref="K74:K134">E74-I74</f>
        <v>489.75</v>
      </c>
      <c r="M74" s="14">
        <v>0.4083</v>
      </c>
      <c r="O74" s="5">
        <f t="shared" si="4"/>
        <v>199.964925</v>
      </c>
      <c r="Q74" s="16">
        <f aca="true" t="shared" si="7" ref="Q74:Q134">K74-O74</f>
        <v>289.785075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20">
        <v>0</v>
      </c>
      <c r="G75" s="46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20">
        <v>0</v>
      </c>
      <c r="G76" s="46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20">
        <v>0</v>
      </c>
      <c r="G77" s="46">
        <v>0.5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20">
        <v>653</v>
      </c>
      <c r="G78" s="46">
        <v>0.5</v>
      </c>
      <c r="I78" s="20">
        <f t="shared" si="5"/>
        <v>326.5</v>
      </c>
      <c r="K78" s="5">
        <f t="shared" si="6"/>
        <v>326.5</v>
      </c>
      <c r="M78" s="14">
        <v>0.4342</v>
      </c>
      <c r="O78" s="5">
        <f t="shared" si="9"/>
        <v>141.7663</v>
      </c>
      <c r="Q78" s="16">
        <f t="shared" si="7"/>
        <v>184.7337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20">
        <v>0</v>
      </c>
      <c r="G79" s="46">
        <v>0.5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20">
        <v>979.5</v>
      </c>
      <c r="G80" s="46">
        <v>0.5</v>
      </c>
      <c r="I80" s="20">
        <f t="shared" si="5"/>
        <v>489.75</v>
      </c>
      <c r="K80" s="5">
        <f t="shared" si="6"/>
        <v>489.75</v>
      </c>
      <c r="M80" s="14">
        <v>0.3716</v>
      </c>
      <c r="O80" s="5">
        <f t="shared" si="9"/>
        <v>181.9911</v>
      </c>
      <c r="Q80" s="16">
        <f t="shared" si="7"/>
        <v>307.75890000000004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20">
        <v>653</v>
      </c>
      <c r="G81" s="46">
        <v>0.5</v>
      </c>
      <c r="I81" s="20">
        <f t="shared" si="5"/>
        <v>326.5</v>
      </c>
      <c r="K81" s="5">
        <f t="shared" si="6"/>
        <v>326.5</v>
      </c>
      <c r="M81" s="14">
        <v>0.3414</v>
      </c>
      <c r="O81" s="5">
        <f t="shared" si="9"/>
        <v>111.46709999999999</v>
      </c>
      <c r="Q81" s="16">
        <f t="shared" si="7"/>
        <v>215.0329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20">
        <v>1959</v>
      </c>
      <c r="G82" s="46">
        <v>0.5</v>
      </c>
      <c r="I82" s="20">
        <f t="shared" si="5"/>
        <v>979.5</v>
      </c>
      <c r="K82" s="5">
        <f t="shared" si="6"/>
        <v>979.5</v>
      </c>
      <c r="M82" s="14">
        <v>0.2923</v>
      </c>
      <c r="O82" s="5">
        <f t="shared" si="9"/>
        <v>286.30785000000003</v>
      </c>
      <c r="Q82" s="16">
        <f t="shared" si="7"/>
        <v>693.19215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20">
        <v>0</v>
      </c>
      <c r="G83" s="46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20">
        <v>2612</v>
      </c>
      <c r="G84" s="46">
        <v>0.5</v>
      </c>
      <c r="I84" s="20">
        <f t="shared" si="5"/>
        <v>1306</v>
      </c>
      <c r="K84" s="5">
        <f t="shared" si="6"/>
        <v>1306</v>
      </c>
      <c r="M84" s="14">
        <v>0.3227</v>
      </c>
      <c r="O84" s="5">
        <f t="shared" si="9"/>
        <v>421.4462</v>
      </c>
      <c r="Q84" s="16">
        <f t="shared" si="7"/>
        <v>884.5538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20">
        <v>7509.5</v>
      </c>
      <c r="G85" s="46">
        <v>0.5</v>
      </c>
      <c r="I85" s="20">
        <f t="shared" si="5"/>
        <v>3754.75</v>
      </c>
      <c r="K85" s="5">
        <f t="shared" si="6"/>
        <v>3754.75</v>
      </c>
      <c r="M85" s="14">
        <v>0.4397</v>
      </c>
      <c r="O85" s="5">
        <f t="shared" si="9"/>
        <v>1650.963575</v>
      </c>
      <c r="Q85" s="16">
        <f t="shared" si="7"/>
        <v>2103.7864250000002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20">
        <v>326.5</v>
      </c>
      <c r="G86" s="46">
        <v>0.5</v>
      </c>
      <c r="I86" s="20">
        <f t="shared" si="5"/>
        <v>163.25</v>
      </c>
      <c r="K86" s="5">
        <f t="shared" si="6"/>
        <v>163.25</v>
      </c>
      <c r="M86" s="14">
        <v>0.2336</v>
      </c>
      <c r="O86" s="5">
        <f t="shared" si="9"/>
        <v>38.1352</v>
      </c>
      <c r="Q86" s="16">
        <f t="shared" si="7"/>
        <v>125.1148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20">
        <v>653</v>
      </c>
      <c r="G87" s="46">
        <v>0.5</v>
      </c>
      <c r="I87" s="20">
        <f t="shared" si="5"/>
        <v>326.5</v>
      </c>
      <c r="K87" s="5">
        <f t="shared" si="6"/>
        <v>326.5</v>
      </c>
      <c r="M87" s="14">
        <v>0.3445</v>
      </c>
      <c r="O87" s="5">
        <f t="shared" si="9"/>
        <v>112.47925</v>
      </c>
      <c r="Q87" s="16">
        <f t="shared" si="7"/>
        <v>214.02075000000002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20">
        <v>653</v>
      </c>
      <c r="G88" s="46">
        <v>0.5</v>
      </c>
      <c r="I88" s="20">
        <f t="shared" si="5"/>
        <v>326.5</v>
      </c>
      <c r="K88" s="5">
        <f t="shared" si="6"/>
        <v>326.5</v>
      </c>
      <c r="M88" s="14">
        <v>0.1894</v>
      </c>
      <c r="O88" s="5">
        <f t="shared" si="9"/>
        <v>61.8391</v>
      </c>
      <c r="Q88" s="16">
        <f t="shared" si="7"/>
        <v>264.66089999999997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20">
        <v>979.5</v>
      </c>
      <c r="G89" s="46">
        <v>0.5</v>
      </c>
      <c r="I89" s="20">
        <f t="shared" si="5"/>
        <v>489.75</v>
      </c>
      <c r="K89" s="5">
        <f t="shared" si="6"/>
        <v>489.75</v>
      </c>
      <c r="M89" s="14">
        <v>0.3154</v>
      </c>
      <c r="O89" s="5">
        <f t="shared" si="9"/>
        <v>154.46715</v>
      </c>
      <c r="Q89" s="16">
        <f t="shared" si="7"/>
        <v>335.28285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20">
        <v>653</v>
      </c>
      <c r="G90" s="46">
        <v>0.5</v>
      </c>
      <c r="I90" s="20">
        <f t="shared" si="5"/>
        <v>326.5</v>
      </c>
      <c r="K90" s="5">
        <f t="shared" si="6"/>
        <v>326.5</v>
      </c>
      <c r="M90" s="14">
        <v>0.3517</v>
      </c>
      <c r="O90" s="5">
        <f t="shared" si="9"/>
        <v>114.83005</v>
      </c>
      <c r="Q90" s="16">
        <f t="shared" si="7"/>
        <v>211.66995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20">
        <v>653</v>
      </c>
      <c r="G91" s="46">
        <v>0.5</v>
      </c>
      <c r="I91" s="20">
        <f t="shared" si="5"/>
        <v>326.5</v>
      </c>
      <c r="K91" s="5">
        <f t="shared" si="6"/>
        <v>326.5</v>
      </c>
      <c r="M91" s="14">
        <v>0.2337</v>
      </c>
      <c r="O91" s="5">
        <f t="shared" si="9"/>
        <v>76.30305</v>
      </c>
      <c r="Q91" s="16">
        <f t="shared" si="7"/>
        <v>250.19695000000002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20">
        <v>0</v>
      </c>
      <c r="G92" s="46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20">
        <v>3254.3</v>
      </c>
      <c r="G93" s="46">
        <v>0.5</v>
      </c>
      <c r="I93" s="20">
        <f t="shared" si="5"/>
        <v>1627.15</v>
      </c>
      <c r="K93" s="5">
        <f t="shared" si="6"/>
        <v>1627.15</v>
      </c>
      <c r="M93" s="14">
        <v>0.4588</v>
      </c>
      <c r="O93" s="5">
        <f t="shared" si="9"/>
        <v>746.53642</v>
      </c>
      <c r="Q93" s="16">
        <f t="shared" si="7"/>
        <v>880.6135800000001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20">
        <v>0</v>
      </c>
      <c r="G94" s="46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20">
        <v>0</v>
      </c>
      <c r="G95" s="46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20">
        <v>1306</v>
      </c>
      <c r="G96" s="46">
        <v>0.5</v>
      </c>
      <c r="I96" s="20">
        <f t="shared" si="5"/>
        <v>653</v>
      </c>
      <c r="K96" s="5">
        <f t="shared" si="6"/>
        <v>653</v>
      </c>
      <c r="M96" s="14">
        <v>0.2387</v>
      </c>
      <c r="O96" s="5">
        <f t="shared" si="9"/>
        <v>155.87109999999998</v>
      </c>
      <c r="Q96" s="16">
        <f t="shared" si="7"/>
        <v>497.12890000000004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20">
        <v>653</v>
      </c>
      <c r="G97" s="46">
        <v>0.5</v>
      </c>
      <c r="I97" s="20">
        <f t="shared" si="5"/>
        <v>326.5</v>
      </c>
      <c r="K97" s="5">
        <f t="shared" si="6"/>
        <v>326.5</v>
      </c>
      <c r="M97" s="14">
        <v>0.2455</v>
      </c>
      <c r="O97" s="5">
        <f t="shared" si="9"/>
        <v>80.15575</v>
      </c>
      <c r="Q97" s="16">
        <f t="shared" si="7"/>
        <v>246.34425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20">
        <v>326.5</v>
      </c>
      <c r="G98" s="46">
        <v>0.5</v>
      </c>
      <c r="I98" s="20">
        <f t="shared" si="5"/>
        <v>163.25</v>
      </c>
      <c r="K98" s="5">
        <f t="shared" si="6"/>
        <v>163.25</v>
      </c>
      <c r="M98" s="14">
        <v>0.3853</v>
      </c>
      <c r="O98" s="5">
        <f t="shared" si="9"/>
        <v>62.900225</v>
      </c>
      <c r="Q98" s="16">
        <f t="shared" si="7"/>
        <v>100.349775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20">
        <v>653</v>
      </c>
      <c r="G99" s="46">
        <v>0.5</v>
      </c>
      <c r="I99" s="20">
        <f t="shared" si="5"/>
        <v>326.5</v>
      </c>
      <c r="K99" s="5">
        <f t="shared" si="6"/>
        <v>326.5</v>
      </c>
      <c r="M99" s="14">
        <v>0.276</v>
      </c>
      <c r="O99" s="5">
        <f t="shared" si="9"/>
        <v>90.114</v>
      </c>
      <c r="Q99" s="16">
        <f t="shared" si="7"/>
        <v>236.386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20">
        <v>326.5</v>
      </c>
      <c r="G100" s="46">
        <v>0.5</v>
      </c>
      <c r="I100" s="20">
        <f t="shared" si="5"/>
        <v>163.25</v>
      </c>
      <c r="K100" s="5">
        <f t="shared" si="6"/>
        <v>163.25</v>
      </c>
      <c r="M100" s="14">
        <v>0.3025</v>
      </c>
      <c r="O100" s="5">
        <f t="shared" si="9"/>
        <v>49.383125</v>
      </c>
      <c r="Q100" s="16">
        <f t="shared" si="7"/>
        <v>113.866875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20">
        <v>2612</v>
      </c>
      <c r="G101" s="46">
        <v>0.5</v>
      </c>
      <c r="I101" s="20">
        <f t="shared" si="5"/>
        <v>1306</v>
      </c>
      <c r="K101" s="5">
        <f t="shared" si="6"/>
        <v>1306</v>
      </c>
      <c r="M101" s="14">
        <v>0.2755</v>
      </c>
      <c r="O101" s="5">
        <f t="shared" si="9"/>
        <v>359.80300000000005</v>
      </c>
      <c r="Q101" s="16">
        <f t="shared" si="7"/>
        <v>946.1969999999999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20">
        <v>3591.5</v>
      </c>
      <c r="G102" s="46">
        <v>0.5</v>
      </c>
      <c r="I102" s="20">
        <f t="shared" si="5"/>
        <v>1795.75</v>
      </c>
      <c r="K102" s="5">
        <f t="shared" si="6"/>
        <v>1795.75</v>
      </c>
      <c r="M102" s="14">
        <v>0.2708</v>
      </c>
      <c r="O102" s="5">
        <f t="shared" si="9"/>
        <v>486.28909999999996</v>
      </c>
      <c r="Q102" s="16">
        <f t="shared" si="7"/>
        <v>1309.4609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20">
        <v>0</v>
      </c>
      <c r="G103" s="46">
        <v>0.5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20">
        <v>5541.56</v>
      </c>
      <c r="G104" s="46">
        <v>0.5</v>
      </c>
      <c r="I104" s="20">
        <f t="shared" si="5"/>
        <v>2770.78</v>
      </c>
      <c r="K104" s="5">
        <f t="shared" si="6"/>
        <v>2770.78</v>
      </c>
      <c r="M104" s="14">
        <v>0.5309</v>
      </c>
      <c r="O104" s="5">
        <f t="shared" si="9"/>
        <v>1471.0071020000003</v>
      </c>
      <c r="Q104" s="16">
        <f t="shared" si="7"/>
        <v>1299.772898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20">
        <v>979.5</v>
      </c>
      <c r="G105" s="46">
        <v>0.5</v>
      </c>
      <c r="I105" s="20">
        <f t="shared" si="5"/>
        <v>489.75</v>
      </c>
      <c r="K105" s="5">
        <f t="shared" si="6"/>
        <v>489.75</v>
      </c>
      <c r="M105" s="14">
        <v>0.2547</v>
      </c>
      <c r="O105" s="5">
        <f t="shared" si="9"/>
        <v>124.739325</v>
      </c>
      <c r="Q105" s="16">
        <f t="shared" si="7"/>
        <v>365.010675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20">
        <v>653</v>
      </c>
      <c r="G106" s="46">
        <v>0.5</v>
      </c>
      <c r="I106" s="20">
        <f t="shared" si="5"/>
        <v>326.5</v>
      </c>
      <c r="K106" s="5">
        <f t="shared" si="6"/>
        <v>326.5</v>
      </c>
      <c r="M106" s="14">
        <v>0.2329</v>
      </c>
      <c r="O106" s="5">
        <f t="shared" si="9"/>
        <v>76.04185</v>
      </c>
      <c r="Q106" s="16">
        <f t="shared" si="7"/>
        <v>250.45815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20">
        <v>1632.5</v>
      </c>
      <c r="G107" s="46">
        <v>0.5</v>
      </c>
      <c r="I107" s="20">
        <f t="shared" si="5"/>
        <v>816.25</v>
      </c>
      <c r="K107" s="5">
        <f t="shared" si="6"/>
        <v>816.25</v>
      </c>
      <c r="M107" s="14">
        <v>0.3068</v>
      </c>
      <c r="O107" s="5">
        <f t="shared" si="9"/>
        <v>250.42550000000003</v>
      </c>
      <c r="Q107" s="16">
        <f t="shared" si="7"/>
        <v>565.8245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20">
        <v>979.5</v>
      </c>
      <c r="G108" s="46">
        <v>0.5</v>
      </c>
      <c r="I108" s="20">
        <f t="shared" si="5"/>
        <v>489.75</v>
      </c>
      <c r="K108" s="5">
        <f t="shared" si="6"/>
        <v>489.75</v>
      </c>
      <c r="M108" s="14">
        <v>0.3715</v>
      </c>
      <c r="O108" s="5">
        <f t="shared" si="9"/>
        <v>181.942125</v>
      </c>
      <c r="Q108" s="16">
        <f t="shared" si="7"/>
        <v>307.80787499999997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20">
        <v>653</v>
      </c>
      <c r="G109" s="46">
        <v>0.5</v>
      </c>
      <c r="I109" s="20">
        <f t="shared" si="5"/>
        <v>326.5</v>
      </c>
      <c r="K109" s="5">
        <f t="shared" si="6"/>
        <v>326.5</v>
      </c>
      <c r="M109" s="14">
        <v>0.4027</v>
      </c>
      <c r="O109" s="5">
        <f t="shared" si="9"/>
        <v>131.48155</v>
      </c>
      <c r="Q109" s="16">
        <f t="shared" si="7"/>
        <v>195.01845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20">
        <v>0</v>
      </c>
      <c r="G110" s="46">
        <v>0.5</v>
      </c>
      <c r="I110" s="20">
        <f t="shared" si="5"/>
        <v>0</v>
      </c>
      <c r="K110" s="5">
        <f t="shared" si="6"/>
        <v>0</v>
      </c>
      <c r="M110" s="14">
        <v>0.2496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20">
        <v>0</v>
      </c>
      <c r="G111" s="46">
        <v>0.5</v>
      </c>
      <c r="I111" s="20">
        <f t="shared" si="5"/>
        <v>0</v>
      </c>
      <c r="K111" s="5">
        <f t="shared" si="6"/>
        <v>0</v>
      </c>
      <c r="M111" s="14">
        <v>0.2223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20">
        <v>326.5</v>
      </c>
      <c r="G112" s="46">
        <v>0.5</v>
      </c>
      <c r="I112" s="20">
        <f t="shared" si="5"/>
        <v>163.25</v>
      </c>
      <c r="K112" s="5">
        <f t="shared" si="6"/>
        <v>163.25</v>
      </c>
      <c r="M112" s="14">
        <v>0.371</v>
      </c>
      <c r="O112" s="5">
        <f t="shared" si="9"/>
        <v>60.56575</v>
      </c>
      <c r="Q112" s="16">
        <f t="shared" si="7"/>
        <v>102.68424999999999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20">
        <v>326.5</v>
      </c>
      <c r="G113" s="46">
        <v>0.5</v>
      </c>
      <c r="I113" s="20">
        <f t="shared" si="5"/>
        <v>163.25</v>
      </c>
      <c r="K113" s="5">
        <f t="shared" si="6"/>
        <v>163.25</v>
      </c>
      <c r="M113" s="14">
        <v>0.3441</v>
      </c>
      <c r="O113" s="5">
        <f t="shared" si="9"/>
        <v>56.174325</v>
      </c>
      <c r="Q113" s="16">
        <f t="shared" si="7"/>
        <v>107.07567499999999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20">
        <v>0</v>
      </c>
      <c r="G114" s="46">
        <v>0.5</v>
      </c>
      <c r="I114" s="20">
        <f t="shared" si="5"/>
        <v>0</v>
      </c>
      <c r="K114" s="5">
        <f t="shared" si="6"/>
        <v>0</v>
      </c>
      <c r="M114" s="14">
        <v>0.3146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20">
        <v>0</v>
      </c>
      <c r="G115" s="46">
        <v>0.5</v>
      </c>
      <c r="I115" s="20">
        <f t="shared" si="5"/>
        <v>0</v>
      </c>
      <c r="K115" s="5">
        <f t="shared" si="6"/>
        <v>0</v>
      </c>
      <c r="M115" s="14">
        <v>0.3223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20">
        <v>2938.5</v>
      </c>
      <c r="G116" s="46">
        <v>0.5</v>
      </c>
      <c r="I116" s="20">
        <f t="shared" si="5"/>
        <v>1469.25</v>
      </c>
      <c r="K116" s="5">
        <f t="shared" si="6"/>
        <v>1469.25</v>
      </c>
      <c r="M116" s="14">
        <v>0.3808</v>
      </c>
      <c r="O116" s="5">
        <f t="shared" si="9"/>
        <v>559.4904</v>
      </c>
      <c r="Q116" s="16">
        <f t="shared" si="7"/>
        <v>909.7596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20">
        <v>2612</v>
      </c>
      <c r="G117" s="46">
        <v>0.5</v>
      </c>
      <c r="I117" s="20">
        <f t="shared" si="5"/>
        <v>1306</v>
      </c>
      <c r="K117" s="5">
        <f t="shared" si="6"/>
        <v>1306</v>
      </c>
      <c r="M117" s="14">
        <v>0.2667</v>
      </c>
      <c r="O117" s="5">
        <f t="shared" si="9"/>
        <v>348.3102</v>
      </c>
      <c r="Q117" s="16">
        <f t="shared" si="7"/>
        <v>957.6898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20">
        <v>0</v>
      </c>
      <c r="G118" s="46">
        <v>0.5</v>
      </c>
      <c r="I118" s="20">
        <f t="shared" si="5"/>
        <v>0</v>
      </c>
      <c r="K118" s="5">
        <f t="shared" si="6"/>
        <v>0</v>
      </c>
      <c r="M118" s="14">
        <v>0.3302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20">
        <v>3918</v>
      </c>
      <c r="G119" s="46">
        <v>0.5</v>
      </c>
      <c r="I119" s="20">
        <f t="shared" si="5"/>
        <v>1959</v>
      </c>
      <c r="K119" s="5">
        <f t="shared" si="6"/>
        <v>1959</v>
      </c>
      <c r="M119" s="14">
        <v>0.2736</v>
      </c>
      <c r="O119" s="5">
        <f t="shared" si="9"/>
        <v>535.9824</v>
      </c>
      <c r="Q119" s="16">
        <f t="shared" si="7"/>
        <v>1423.0176000000001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20">
        <v>979.5</v>
      </c>
      <c r="G120" s="46">
        <v>0.5</v>
      </c>
      <c r="I120" s="20">
        <f t="shared" si="5"/>
        <v>489.75</v>
      </c>
      <c r="K120" s="5">
        <f t="shared" si="6"/>
        <v>489.75</v>
      </c>
      <c r="M120" s="14">
        <v>0.4168</v>
      </c>
      <c r="O120" s="5">
        <f t="shared" si="9"/>
        <v>204.1278</v>
      </c>
      <c r="Q120" s="16">
        <f t="shared" si="7"/>
        <v>285.6222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20">
        <v>0</v>
      </c>
      <c r="G121" s="46">
        <v>0.5</v>
      </c>
      <c r="I121" s="20">
        <f t="shared" si="5"/>
        <v>0</v>
      </c>
      <c r="K121" s="5">
        <f t="shared" si="6"/>
        <v>0</v>
      </c>
      <c r="M121" s="14">
        <v>0.4273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20">
        <v>326.5</v>
      </c>
      <c r="G122" s="46">
        <v>0.5</v>
      </c>
      <c r="I122" s="20">
        <f t="shared" si="5"/>
        <v>163.25</v>
      </c>
      <c r="K122" s="5">
        <f t="shared" si="6"/>
        <v>163.25</v>
      </c>
      <c r="M122" s="14">
        <v>0.3321</v>
      </c>
      <c r="O122" s="5">
        <f t="shared" si="9"/>
        <v>54.215325</v>
      </c>
      <c r="Q122" s="16">
        <f t="shared" si="7"/>
        <v>109.034675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20">
        <v>13073.45</v>
      </c>
      <c r="G123" s="46">
        <v>0.5</v>
      </c>
      <c r="I123" s="20">
        <f t="shared" si="5"/>
        <v>6536.725</v>
      </c>
      <c r="K123" s="5">
        <f t="shared" si="6"/>
        <v>6536.725</v>
      </c>
      <c r="M123" s="14">
        <v>0.2773</v>
      </c>
      <c r="O123" s="5">
        <f t="shared" si="9"/>
        <v>1812.6338425000001</v>
      </c>
      <c r="Q123" s="16">
        <f t="shared" si="7"/>
        <v>4724.0911575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20">
        <v>5657.8</v>
      </c>
      <c r="G124" s="46">
        <v>0.5</v>
      </c>
      <c r="I124" s="20">
        <f t="shared" si="5"/>
        <v>2828.9</v>
      </c>
      <c r="K124" s="5">
        <f t="shared" si="6"/>
        <v>2828.9</v>
      </c>
      <c r="M124" s="14">
        <v>0.2455</v>
      </c>
      <c r="O124" s="5">
        <f t="shared" si="9"/>
        <v>694.49495</v>
      </c>
      <c r="Q124" s="16">
        <f t="shared" si="7"/>
        <v>2134.4050500000003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20">
        <v>0</v>
      </c>
      <c r="G125" s="46">
        <v>0.5</v>
      </c>
      <c r="I125" s="20">
        <f t="shared" si="5"/>
        <v>0</v>
      </c>
      <c r="K125" s="5">
        <f t="shared" si="6"/>
        <v>0</v>
      </c>
      <c r="M125" s="14">
        <v>0.3254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20">
        <v>5224</v>
      </c>
      <c r="G126" s="46">
        <v>0.5</v>
      </c>
      <c r="I126" s="20">
        <f t="shared" si="5"/>
        <v>2612</v>
      </c>
      <c r="K126" s="5">
        <f t="shared" si="6"/>
        <v>2612</v>
      </c>
      <c r="M126" s="14">
        <v>0.3535</v>
      </c>
      <c r="O126" s="5">
        <f t="shared" si="9"/>
        <v>923.342</v>
      </c>
      <c r="Q126" s="16">
        <f t="shared" si="7"/>
        <v>1688.658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20">
        <v>0</v>
      </c>
      <c r="G127" s="46">
        <v>0.5</v>
      </c>
      <c r="I127" s="20">
        <f t="shared" si="5"/>
        <v>0</v>
      </c>
      <c r="K127" s="5">
        <f t="shared" si="6"/>
        <v>0</v>
      </c>
      <c r="M127" s="14">
        <v>0.2787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20">
        <v>7836</v>
      </c>
      <c r="G128" s="46">
        <v>0.5</v>
      </c>
      <c r="I128" s="20">
        <f t="shared" si="5"/>
        <v>3918</v>
      </c>
      <c r="K128" s="5">
        <f t="shared" si="6"/>
        <v>3918</v>
      </c>
      <c r="M128" s="14">
        <v>0.2605</v>
      </c>
      <c r="O128" s="5">
        <f t="shared" si="9"/>
        <v>1020.639</v>
      </c>
      <c r="Q128" s="16">
        <f t="shared" si="7"/>
        <v>2897.361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20">
        <v>0</v>
      </c>
      <c r="G129" s="46">
        <v>0.5</v>
      </c>
      <c r="I129" s="20">
        <f t="shared" si="5"/>
        <v>0</v>
      </c>
      <c r="K129" s="5">
        <f t="shared" si="6"/>
        <v>0</v>
      </c>
      <c r="M129" s="14">
        <v>0.2035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20">
        <v>17304.66</v>
      </c>
      <c r="G130" s="46">
        <v>0.5</v>
      </c>
      <c r="I130" s="20">
        <f t="shared" si="5"/>
        <v>8652.33</v>
      </c>
      <c r="K130" s="5">
        <f t="shared" si="6"/>
        <v>8652.33</v>
      </c>
      <c r="M130" s="14">
        <v>0.3691</v>
      </c>
      <c r="O130" s="5">
        <f t="shared" si="9"/>
        <v>3193.575003</v>
      </c>
      <c r="Q130" s="16">
        <f t="shared" si="7"/>
        <v>5458.754997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20">
        <v>12525.08</v>
      </c>
      <c r="G131" s="46">
        <v>0.5</v>
      </c>
      <c r="I131" s="20">
        <f t="shared" si="5"/>
        <v>6262.54</v>
      </c>
      <c r="K131" s="5">
        <f t="shared" si="6"/>
        <v>6262.54</v>
      </c>
      <c r="M131" s="14">
        <v>0.3072</v>
      </c>
      <c r="O131" s="5">
        <f t="shared" si="9"/>
        <v>1923.8522879999998</v>
      </c>
      <c r="Q131" s="16">
        <f t="shared" si="7"/>
        <v>4338.687712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20">
        <v>653</v>
      </c>
      <c r="G132" s="46">
        <v>0.5</v>
      </c>
      <c r="I132" s="20">
        <f t="shared" si="5"/>
        <v>326.5</v>
      </c>
      <c r="K132" s="5">
        <f t="shared" si="6"/>
        <v>326.5</v>
      </c>
      <c r="M132" s="14">
        <v>0.3513</v>
      </c>
      <c r="O132" s="5">
        <f t="shared" si="9"/>
        <v>114.69945</v>
      </c>
      <c r="Q132" s="16">
        <f t="shared" si="7"/>
        <v>211.80055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20">
        <v>653</v>
      </c>
      <c r="G133" s="46">
        <v>0.5</v>
      </c>
      <c r="I133" s="20">
        <f t="shared" si="5"/>
        <v>326.5</v>
      </c>
      <c r="K133" s="5">
        <f t="shared" si="6"/>
        <v>326.5</v>
      </c>
      <c r="M133" s="14">
        <v>0.2699</v>
      </c>
      <c r="O133" s="5">
        <f t="shared" si="9"/>
        <v>88.12235</v>
      </c>
      <c r="Q133" s="16">
        <f t="shared" si="7"/>
        <v>238.37765000000002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20">
        <v>979.5</v>
      </c>
      <c r="G134" s="46">
        <v>0.5</v>
      </c>
      <c r="I134" s="20">
        <f t="shared" si="5"/>
        <v>489.75</v>
      </c>
      <c r="K134" s="5">
        <f t="shared" si="6"/>
        <v>489.75</v>
      </c>
      <c r="M134" s="14">
        <v>0.2432</v>
      </c>
      <c r="O134" s="5">
        <f t="shared" si="9"/>
        <v>119.1072</v>
      </c>
      <c r="Q134" s="16">
        <f t="shared" si="7"/>
        <v>370.64279999999997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20">
        <v>7799.32</v>
      </c>
      <c r="G135" s="46">
        <v>0.5</v>
      </c>
      <c r="I135" s="20">
        <f t="shared" si="5"/>
        <v>3899.66</v>
      </c>
      <c r="K135" s="5">
        <f>E135-I135</f>
        <v>3899.66</v>
      </c>
      <c r="M135" s="14">
        <v>0.3569</v>
      </c>
      <c r="O135" s="5">
        <f>K135*M135</f>
        <v>1391.788654</v>
      </c>
      <c r="Q135" s="16">
        <f>K135-O135</f>
        <v>2507.871346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20">
        <v>653</v>
      </c>
      <c r="G136" s="46">
        <v>0.5</v>
      </c>
      <c r="I136" s="20">
        <f t="shared" si="5"/>
        <v>326.5</v>
      </c>
      <c r="K136" s="5">
        <f>E136-I136</f>
        <v>326.5</v>
      </c>
      <c r="M136" s="14">
        <v>0.3843</v>
      </c>
      <c r="O136" s="5">
        <f>K136*M136</f>
        <v>125.47394999999999</v>
      </c>
      <c r="Q136" s="16">
        <f>K136-O136</f>
        <v>201.02605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20">
        <v>0</v>
      </c>
      <c r="G137" s="46">
        <v>0.5</v>
      </c>
      <c r="I137" s="20">
        <f>E137*G137</f>
        <v>0</v>
      </c>
      <c r="K137" s="5">
        <f>E137-I137</f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20">
        <v>1632.5</v>
      </c>
      <c r="G138" s="46">
        <v>0.5</v>
      </c>
      <c r="I138" s="20">
        <f>E138*G138</f>
        <v>816.25</v>
      </c>
      <c r="K138" s="5">
        <f>E138-I138</f>
        <v>816.25</v>
      </c>
      <c r="M138" s="14">
        <v>0.4587</v>
      </c>
      <c r="O138" s="5">
        <f>K138*M138</f>
        <v>374.413875</v>
      </c>
      <c r="Q138" s="16">
        <f>K138-O138</f>
        <v>441.836125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205342.43</v>
      </c>
      <c r="G142" s="6"/>
      <c r="I142" s="18">
        <f>SUM(I9:I141)</f>
        <v>102671.215</v>
      </c>
      <c r="K142" s="5">
        <f>SUM(K9:K141)</f>
        <v>102671.215</v>
      </c>
      <c r="O142" s="5">
        <f>SUM(O9:O141)</f>
        <v>36015.09631050001</v>
      </c>
      <c r="Q142" s="16">
        <f>K142-O142</f>
        <v>66656.11868949998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A1">
      <selection activeCell="E9" sqref="E9:E138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59" t="s">
        <v>313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314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D9" s="19">
        <v>0.5</v>
      </c>
      <c r="E9" s="20">
        <v>0</v>
      </c>
      <c r="G9" s="46">
        <v>0.5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20">
        <v>1959</v>
      </c>
      <c r="G10" s="46">
        <v>0.5</v>
      </c>
      <c r="I10" s="20">
        <f aca="true" t="shared" si="0" ref="I10:I73">E10*G10</f>
        <v>979.5</v>
      </c>
      <c r="K10" s="5">
        <f aca="true" t="shared" si="1" ref="K10:K73">E10-I10</f>
        <v>979.5</v>
      </c>
      <c r="M10" s="14">
        <v>0.4474</v>
      </c>
      <c r="O10" s="5">
        <f>K10*M10</f>
        <v>438.22830000000005</v>
      </c>
      <c r="Q10" s="16">
        <f aca="true" t="shared" si="2" ref="Q10:Q73">K10-O10</f>
        <v>541.2717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20">
        <v>0</v>
      </c>
      <c r="G11" s="46">
        <v>0.5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20">
        <v>0</v>
      </c>
      <c r="G12" s="46">
        <v>0.5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20">
        <v>326.5</v>
      </c>
      <c r="G13" s="46">
        <v>0.5</v>
      </c>
      <c r="I13" s="20">
        <f t="shared" si="0"/>
        <v>163.25</v>
      </c>
      <c r="K13" s="5">
        <f t="shared" si="1"/>
        <v>163.25</v>
      </c>
      <c r="M13" s="14">
        <v>0.2722</v>
      </c>
      <c r="O13" s="5">
        <f t="shared" si="4"/>
        <v>44.43665</v>
      </c>
      <c r="Q13" s="16">
        <f t="shared" si="2"/>
        <v>118.81335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20">
        <v>3591.5</v>
      </c>
      <c r="G14" s="46">
        <v>0.5</v>
      </c>
      <c r="I14" s="20">
        <f t="shared" si="0"/>
        <v>1795.75</v>
      </c>
      <c r="K14" s="5">
        <f t="shared" si="1"/>
        <v>1795.75</v>
      </c>
      <c r="M14" s="14">
        <v>0.2639</v>
      </c>
      <c r="O14" s="5">
        <f t="shared" si="4"/>
        <v>473.89842500000003</v>
      </c>
      <c r="Q14" s="16">
        <f t="shared" si="2"/>
        <v>1321.851575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20">
        <v>1622</v>
      </c>
      <c r="G15" s="46">
        <v>0.5</v>
      </c>
      <c r="I15" s="20">
        <f t="shared" si="0"/>
        <v>811</v>
      </c>
      <c r="K15" s="5">
        <f t="shared" si="1"/>
        <v>811</v>
      </c>
      <c r="M15" s="14">
        <v>0.4602</v>
      </c>
      <c r="O15" s="5">
        <f t="shared" si="4"/>
        <v>373.2222</v>
      </c>
      <c r="Q15" s="16">
        <f t="shared" si="2"/>
        <v>437.7778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20">
        <v>2492.24</v>
      </c>
      <c r="G16" s="46">
        <v>0.5</v>
      </c>
      <c r="I16" s="20">
        <f t="shared" si="0"/>
        <v>1246.12</v>
      </c>
      <c r="K16" s="5">
        <f t="shared" si="1"/>
        <v>1246.12</v>
      </c>
      <c r="M16" s="14">
        <v>0.3302</v>
      </c>
      <c r="O16" s="5">
        <f t="shared" si="4"/>
        <v>411.468824</v>
      </c>
      <c r="Q16" s="16">
        <f t="shared" si="2"/>
        <v>834.6511759999999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20">
        <v>653</v>
      </c>
      <c r="G17" s="46">
        <v>0.5</v>
      </c>
      <c r="I17" s="20">
        <f t="shared" si="0"/>
        <v>326.5</v>
      </c>
      <c r="K17" s="5">
        <f t="shared" si="1"/>
        <v>326.5</v>
      </c>
      <c r="M17" s="14">
        <v>0.4278</v>
      </c>
      <c r="O17" s="5">
        <f t="shared" si="4"/>
        <v>139.6767</v>
      </c>
      <c r="Q17" s="16">
        <f t="shared" si="2"/>
        <v>186.8233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20">
        <v>5550.5</v>
      </c>
      <c r="G18" s="46">
        <v>0.5</v>
      </c>
      <c r="I18" s="20">
        <f t="shared" si="0"/>
        <v>2775.25</v>
      </c>
      <c r="K18" s="5">
        <f t="shared" si="1"/>
        <v>2775.25</v>
      </c>
      <c r="M18" s="14">
        <v>0.3111</v>
      </c>
      <c r="O18" s="5">
        <f t="shared" si="4"/>
        <v>863.380275</v>
      </c>
      <c r="Q18" s="16">
        <f t="shared" si="2"/>
        <v>1911.869725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20">
        <v>326.5</v>
      </c>
      <c r="G19" s="46">
        <v>0.5</v>
      </c>
      <c r="I19" s="20">
        <f t="shared" si="0"/>
        <v>163.25</v>
      </c>
      <c r="K19" s="5">
        <f t="shared" si="1"/>
        <v>163.25</v>
      </c>
      <c r="M19" s="14">
        <v>0.2109</v>
      </c>
      <c r="O19" s="5">
        <f t="shared" si="4"/>
        <v>34.429425</v>
      </c>
      <c r="Q19" s="16">
        <f t="shared" si="2"/>
        <v>128.820575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20">
        <v>0</v>
      </c>
      <c r="G20" s="46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20">
        <v>1959</v>
      </c>
      <c r="G21" s="46">
        <v>0.5</v>
      </c>
      <c r="I21" s="20">
        <f t="shared" si="0"/>
        <v>979.5</v>
      </c>
      <c r="K21" s="5">
        <f t="shared" si="1"/>
        <v>979.5</v>
      </c>
      <c r="M21" s="14">
        <v>0.2439</v>
      </c>
      <c r="O21" s="5">
        <f t="shared" si="4"/>
        <v>238.90005</v>
      </c>
      <c r="Q21" s="16">
        <f t="shared" si="2"/>
        <v>740.59995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20">
        <v>0</v>
      </c>
      <c r="G22" s="46">
        <v>0.5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20">
        <v>653</v>
      </c>
      <c r="G23" s="46">
        <v>0.5</v>
      </c>
      <c r="I23" s="20">
        <f t="shared" si="0"/>
        <v>326.5</v>
      </c>
      <c r="K23" s="5">
        <f t="shared" si="1"/>
        <v>326.5</v>
      </c>
      <c r="M23" s="14">
        <v>0.2023</v>
      </c>
      <c r="O23" s="5">
        <f t="shared" si="4"/>
        <v>66.05095</v>
      </c>
      <c r="Q23" s="16">
        <f t="shared" si="2"/>
        <v>260.44905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20">
        <v>0</v>
      </c>
      <c r="G24" s="46">
        <v>0.5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20">
        <v>1632.5</v>
      </c>
      <c r="G25" s="46">
        <v>0.5</v>
      </c>
      <c r="I25" s="20">
        <f t="shared" si="0"/>
        <v>816.25</v>
      </c>
      <c r="K25" s="5">
        <f t="shared" si="1"/>
        <v>816.25</v>
      </c>
      <c r="M25" s="14">
        <v>0.3308</v>
      </c>
      <c r="O25" s="5">
        <f t="shared" si="4"/>
        <v>270.0155</v>
      </c>
      <c r="Q25" s="16">
        <f t="shared" si="2"/>
        <v>546.2345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20">
        <v>2285.5</v>
      </c>
      <c r="G26" s="46">
        <v>0.5</v>
      </c>
      <c r="I26" s="20">
        <f t="shared" si="0"/>
        <v>1142.75</v>
      </c>
      <c r="K26" s="5">
        <f t="shared" si="1"/>
        <v>1142.75</v>
      </c>
      <c r="M26" s="14">
        <v>0.291</v>
      </c>
      <c r="O26" s="5">
        <f t="shared" si="4"/>
        <v>332.54024999999996</v>
      </c>
      <c r="Q26" s="16">
        <f t="shared" si="2"/>
        <v>810.20975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20">
        <v>0</v>
      </c>
      <c r="G27" s="46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20">
        <v>653</v>
      </c>
      <c r="G28" s="46">
        <v>0.5</v>
      </c>
      <c r="I28" s="20">
        <f t="shared" si="0"/>
        <v>326.5</v>
      </c>
      <c r="K28" s="5">
        <f t="shared" si="1"/>
        <v>326.5</v>
      </c>
      <c r="M28" s="14">
        <v>0.2204</v>
      </c>
      <c r="O28" s="5">
        <f t="shared" si="4"/>
        <v>71.9606</v>
      </c>
      <c r="Q28" s="16">
        <f t="shared" si="2"/>
        <v>254.5394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20">
        <v>5308.24</v>
      </c>
      <c r="G29" s="46">
        <v>0.5</v>
      </c>
      <c r="I29" s="20">
        <f t="shared" si="0"/>
        <v>2654.12</v>
      </c>
      <c r="K29" s="5">
        <f t="shared" si="1"/>
        <v>2654.12</v>
      </c>
      <c r="M29" s="14">
        <v>0.3853</v>
      </c>
      <c r="O29" s="5">
        <f t="shared" si="4"/>
        <v>1022.6324359999999</v>
      </c>
      <c r="Q29" s="16">
        <f t="shared" si="2"/>
        <v>1631.487564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20">
        <v>0</v>
      </c>
      <c r="G30" s="46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20">
        <v>0</v>
      </c>
      <c r="G31" s="46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20">
        <v>979.5</v>
      </c>
      <c r="G32" s="46">
        <v>0.5</v>
      </c>
      <c r="I32" s="20">
        <f t="shared" si="0"/>
        <v>489.75</v>
      </c>
      <c r="K32" s="5">
        <f t="shared" si="1"/>
        <v>489.75</v>
      </c>
      <c r="M32" s="14">
        <v>0.3767</v>
      </c>
      <c r="O32" s="5">
        <f t="shared" si="4"/>
        <v>184.488825</v>
      </c>
      <c r="Q32" s="16">
        <f t="shared" si="2"/>
        <v>305.261175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20">
        <v>0</v>
      </c>
      <c r="G33" s="46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20">
        <v>1306</v>
      </c>
      <c r="G34" s="46">
        <v>0.5</v>
      </c>
      <c r="I34" s="20">
        <f t="shared" si="0"/>
        <v>653</v>
      </c>
      <c r="K34" s="5">
        <f t="shared" si="1"/>
        <v>653</v>
      </c>
      <c r="M34" s="14">
        <v>0.3042</v>
      </c>
      <c r="O34" s="5">
        <f t="shared" si="4"/>
        <v>198.64260000000002</v>
      </c>
      <c r="Q34" s="16">
        <f t="shared" si="2"/>
        <v>454.3574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20">
        <v>326.5</v>
      </c>
      <c r="G35" s="46">
        <v>0.5</v>
      </c>
      <c r="I35" s="20">
        <f t="shared" si="0"/>
        <v>163.25</v>
      </c>
      <c r="K35" s="5">
        <f t="shared" si="1"/>
        <v>163.25</v>
      </c>
      <c r="M35" s="14">
        <v>0.3358</v>
      </c>
      <c r="O35" s="5">
        <f t="shared" si="4"/>
        <v>54.81935</v>
      </c>
      <c r="Q35" s="16">
        <f t="shared" si="2"/>
        <v>108.43065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20">
        <v>0</v>
      </c>
      <c r="G36" s="46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20">
        <v>6856.5</v>
      </c>
      <c r="G37" s="46">
        <v>0.5</v>
      </c>
      <c r="I37" s="20">
        <f t="shared" si="0"/>
        <v>3428.25</v>
      </c>
      <c r="K37" s="5">
        <f t="shared" si="1"/>
        <v>3428.25</v>
      </c>
      <c r="M37" s="14">
        <v>0.4611</v>
      </c>
      <c r="O37" s="5">
        <f t="shared" si="4"/>
        <v>1580.766075</v>
      </c>
      <c r="Q37" s="16">
        <f t="shared" si="2"/>
        <v>1847.483925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20">
        <v>2612</v>
      </c>
      <c r="G38" s="46">
        <v>0.5</v>
      </c>
      <c r="I38" s="20">
        <f t="shared" si="0"/>
        <v>1306</v>
      </c>
      <c r="K38" s="5">
        <f t="shared" si="1"/>
        <v>1306</v>
      </c>
      <c r="M38" s="14">
        <v>0.4584</v>
      </c>
      <c r="O38" s="5">
        <f t="shared" si="4"/>
        <v>598.6704</v>
      </c>
      <c r="Q38" s="16">
        <f t="shared" si="2"/>
        <v>707.3296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20">
        <v>326.5</v>
      </c>
      <c r="G39" s="46">
        <v>0.5</v>
      </c>
      <c r="I39" s="20">
        <f t="shared" si="0"/>
        <v>163.25</v>
      </c>
      <c r="K39" s="5">
        <f t="shared" si="1"/>
        <v>163.25</v>
      </c>
      <c r="M39" s="14">
        <v>0.2324</v>
      </c>
      <c r="O39" s="5">
        <f t="shared" si="4"/>
        <v>37.939299999999996</v>
      </c>
      <c r="Q39" s="16">
        <f t="shared" si="2"/>
        <v>125.3107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20">
        <v>0</v>
      </c>
      <c r="G40" s="46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20">
        <v>1632.5</v>
      </c>
      <c r="G41" s="46">
        <v>0.5</v>
      </c>
      <c r="I41" s="20">
        <f t="shared" si="0"/>
        <v>816.25</v>
      </c>
      <c r="K41" s="5">
        <f t="shared" si="1"/>
        <v>816.25</v>
      </c>
      <c r="M41" s="14">
        <v>0.283</v>
      </c>
      <c r="O41" s="5">
        <f t="shared" si="4"/>
        <v>230.99874999999997</v>
      </c>
      <c r="Q41" s="16">
        <f t="shared" si="2"/>
        <v>585.25125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20">
        <v>0</v>
      </c>
      <c r="G42" s="46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20">
        <v>1632.5</v>
      </c>
      <c r="G43" s="46">
        <v>0.5</v>
      </c>
      <c r="I43" s="20">
        <f t="shared" si="0"/>
        <v>816.25</v>
      </c>
      <c r="K43" s="5">
        <f t="shared" si="1"/>
        <v>816.25</v>
      </c>
      <c r="M43" s="14">
        <v>0.2898</v>
      </c>
      <c r="O43" s="5">
        <f t="shared" si="4"/>
        <v>236.54925</v>
      </c>
      <c r="Q43" s="16">
        <f t="shared" si="2"/>
        <v>579.70075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20">
        <v>0</v>
      </c>
      <c r="G44" s="46">
        <v>0.5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20">
        <v>1927.1</v>
      </c>
      <c r="G45" s="46">
        <v>0.5</v>
      </c>
      <c r="I45" s="20">
        <f t="shared" si="0"/>
        <v>963.55</v>
      </c>
      <c r="K45" s="5">
        <f t="shared" si="1"/>
        <v>963.55</v>
      </c>
      <c r="M45" s="14">
        <v>0.4871</v>
      </c>
      <c r="O45" s="5">
        <f t="shared" si="4"/>
        <v>469.34520499999996</v>
      </c>
      <c r="Q45" s="16">
        <f t="shared" si="2"/>
        <v>494.204795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20">
        <v>979.5</v>
      </c>
      <c r="G46" s="46">
        <v>0.5</v>
      </c>
      <c r="I46" s="20">
        <f t="shared" si="0"/>
        <v>489.75</v>
      </c>
      <c r="K46" s="5">
        <f t="shared" si="1"/>
        <v>489.75</v>
      </c>
      <c r="M46" s="14">
        <v>0.2109</v>
      </c>
      <c r="O46" s="5">
        <f t="shared" si="4"/>
        <v>103.288275</v>
      </c>
      <c r="Q46" s="16">
        <f t="shared" si="2"/>
        <v>386.461725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20">
        <v>0</v>
      </c>
      <c r="G47" s="46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20">
        <v>1959</v>
      </c>
      <c r="G48" s="46">
        <v>0.5</v>
      </c>
      <c r="I48" s="20">
        <f t="shared" si="0"/>
        <v>979.5</v>
      </c>
      <c r="K48" s="5">
        <f t="shared" si="1"/>
        <v>979.5</v>
      </c>
      <c r="M48" s="14">
        <v>0.2266</v>
      </c>
      <c r="O48" s="5">
        <f t="shared" si="4"/>
        <v>221.9547</v>
      </c>
      <c r="Q48" s="16">
        <f t="shared" si="2"/>
        <v>757.5453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20">
        <v>3918</v>
      </c>
      <c r="G49" s="46">
        <v>0.5</v>
      </c>
      <c r="I49" s="20">
        <f t="shared" si="0"/>
        <v>1959</v>
      </c>
      <c r="K49" s="5">
        <f t="shared" si="1"/>
        <v>1959</v>
      </c>
      <c r="M49" s="14">
        <v>0.2335</v>
      </c>
      <c r="O49" s="5">
        <f t="shared" si="4"/>
        <v>457.42650000000003</v>
      </c>
      <c r="Q49" s="16">
        <f t="shared" si="2"/>
        <v>1501.5735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20">
        <v>653</v>
      </c>
      <c r="G50" s="46">
        <v>0.5</v>
      </c>
      <c r="I50" s="20">
        <f t="shared" si="0"/>
        <v>326.5</v>
      </c>
      <c r="K50" s="5">
        <f t="shared" si="1"/>
        <v>326.5</v>
      </c>
      <c r="M50" s="14">
        <v>0.4444</v>
      </c>
      <c r="O50" s="5">
        <f t="shared" si="4"/>
        <v>145.0966</v>
      </c>
      <c r="Q50" s="16">
        <f t="shared" si="2"/>
        <v>181.4034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20">
        <v>4571</v>
      </c>
      <c r="G51" s="46">
        <v>0.5</v>
      </c>
      <c r="I51" s="20">
        <f t="shared" si="0"/>
        <v>2285.5</v>
      </c>
      <c r="K51" s="5">
        <f t="shared" si="1"/>
        <v>2285.5</v>
      </c>
      <c r="M51" s="14">
        <v>0.3755</v>
      </c>
      <c r="O51" s="5">
        <f t="shared" si="4"/>
        <v>858.20525</v>
      </c>
      <c r="Q51" s="16">
        <f t="shared" si="2"/>
        <v>1427.29475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20">
        <v>2938.5</v>
      </c>
      <c r="G52" s="46">
        <v>0.5</v>
      </c>
      <c r="I52" s="20">
        <f t="shared" si="0"/>
        <v>1469.25</v>
      </c>
      <c r="K52" s="5">
        <f t="shared" si="1"/>
        <v>1469.25</v>
      </c>
      <c r="M52" s="14">
        <v>0.2786</v>
      </c>
      <c r="O52" s="5">
        <f t="shared" si="4"/>
        <v>409.33305</v>
      </c>
      <c r="Q52" s="16">
        <f t="shared" si="2"/>
        <v>1059.91695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20">
        <v>0</v>
      </c>
      <c r="G53" s="46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20">
        <v>653</v>
      </c>
      <c r="G54" s="46">
        <v>0.5</v>
      </c>
      <c r="I54" s="20">
        <f t="shared" si="0"/>
        <v>326.5</v>
      </c>
      <c r="K54" s="5">
        <f t="shared" si="1"/>
        <v>326.5</v>
      </c>
      <c r="M54" s="14">
        <v>0.3613</v>
      </c>
      <c r="O54" s="5">
        <f t="shared" si="4"/>
        <v>117.96445</v>
      </c>
      <c r="Q54" s="16">
        <f t="shared" si="2"/>
        <v>208.53555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20">
        <v>0</v>
      </c>
      <c r="G55" s="46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20">
        <v>0</v>
      </c>
      <c r="G56" s="46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20">
        <v>326.5</v>
      </c>
      <c r="G57" s="46">
        <v>0.5</v>
      </c>
      <c r="I57" s="20">
        <f t="shared" si="0"/>
        <v>163.25</v>
      </c>
      <c r="K57" s="5">
        <f t="shared" si="1"/>
        <v>163.25</v>
      </c>
      <c r="M57" s="14">
        <v>0.3627</v>
      </c>
      <c r="O57" s="5">
        <f t="shared" si="4"/>
        <v>59.210775000000005</v>
      </c>
      <c r="Q57" s="16">
        <f t="shared" si="2"/>
        <v>104.03922499999999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20">
        <v>326.5</v>
      </c>
      <c r="G58" s="46">
        <v>0.5</v>
      </c>
      <c r="I58" s="20">
        <f t="shared" si="0"/>
        <v>163.25</v>
      </c>
      <c r="K58" s="5">
        <f t="shared" si="1"/>
        <v>163.25</v>
      </c>
      <c r="M58" s="14">
        <v>0.3853</v>
      </c>
      <c r="O58" s="5">
        <f t="shared" si="4"/>
        <v>62.900225</v>
      </c>
      <c r="Q58" s="16">
        <f t="shared" si="2"/>
        <v>100.349775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20">
        <v>0</v>
      </c>
      <c r="G59" s="46">
        <v>0.5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20">
        <v>653</v>
      </c>
      <c r="G60" s="46">
        <v>0.5</v>
      </c>
      <c r="I60" s="20">
        <f t="shared" si="0"/>
        <v>326.5</v>
      </c>
      <c r="K60" s="5">
        <f t="shared" si="1"/>
        <v>326.5</v>
      </c>
      <c r="M60" s="14">
        <v>0.2245</v>
      </c>
      <c r="O60" s="5">
        <f t="shared" si="4"/>
        <v>73.29925</v>
      </c>
      <c r="Q60" s="16">
        <f t="shared" si="2"/>
        <v>253.20075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20">
        <v>1284.6</v>
      </c>
      <c r="G61" s="46">
        <v>0.5</v>
      </c>
      <c r="I61" s="20">
        <f t="shared" si="0"/>
        <v>642.3</v>
      </c>
      <c r="K61" s="5">
        <f t="shared" si="1"/>
        <v>642.3</v>
      </c>
      <c r="M61" s="17">
        <v>0.4764</v>
      </c>
      <c r="O61" s="5">
        <f t="shared" si="4"/>
        <v>305.99172</v>
      </c>
      <c r="Q61" s="16">
        <f t="shared" si="2"/>
        <v>336.30827999999997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20">
        <v>1959</v>
      </c>
      <c r="G62" s="46">
        <v>0.5</v>
      </c>
      <c r="I62" s="20">
        <f t="shared" si="0"/>
        <v>979.5</v>
      </c>
      <c r="K62" s="5">
        <f t="shared" si="1"/>
        <v>979.5</v>
      </c>
      <c r="M62" s="14">
        <v>0.4401</v>
      </c>
      <c r="O62" s="5">
        <f t="shared" si="4"/>
        <v>431.07795</v>
      </c>
      <c r="Q62" s="16">
        <f t="shared" si="2"/>
        <v>548.42205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20">
        <v>653</v>
      </c>
      <c r="G63" s="46">
        <v>0.5</v>
      </c>
      <c r="I63" s="20">
        <f t="shared" si="0"/>
        <v>326.5</v>
      </c>
      <c r="K63" s="5">
        <f t="shared" si="1"/>
        <v>326.5</v>
      </c>
      <c r="M63" s="14">
        <v>0.1698</v>
      </c>
      <c r="O63" s="5">
        <f t="shared" si="4"/>
        <v>55.4397</v>
      </c>
      <c r="Q63" s="16">
        <f t="shared" si="2"/>
        <v>271.0603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20">
        <v>0</v>
      </c>
      <c r="G64" s="46">
        <v>0.5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20">
        <v>0</v>
      </c>
      <c r="G65" s="46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20">
        <v>326.5</v>
      </c>
      <c r="G66" s="46">
        <v>0.5</v>
      </c>
      <c r="I66" s="20">
        <f t="shared" si="0"/>
        <v>163.25</v>
      </c>
      <c r="K66" s="5">
        <f t="shared" si="1"/>
        <v>163.25</v>
      </c>
      <c r="M66" s="14">
        <v>0.2286</v>
      </c>
      <c r="O66" s="5">
        <f t="shared" si="4"/>
        <v>37.31895</v>
      </c>
      <c r="Q66" s="16">
        <f t="shared" si="2"/>
        <v>125.93105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20">
        <v>0</v>
      </c>
      <c r="G67" s="46">
        <v>0.5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20">
        <v>653</v>
      </c>
      <c r="G68" s="46">
        <v>0.5</v>
      </c>
      <c r="I68" s="20">
        <f t="shared" si="0"/>
        <v>326.5</v>
      </c>
      <c r="K68" s="5">
        <f t="shared" si="1"/>
        <v>326.5</v>
      </c>
      <c r="M68" s="14">
        <v>0.2834</v>
      </c>
      <c r="O68" s="5">
        <f t="shared" si="4"/>
        <v>92.53009999999999</v>
      </c>
      <c r="Q68" s="16">
        <f t="shared" si="2"/>
        <v>233.9699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20">
        <v>0</v>
      </c>
      <c r="G69" s="46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20">
        <v>1632.5</v>
      </c>
      <c r="G70" s="46">
        <v>0.5</v>
      </c>
      <c r="I70" s="20">
        <f t="shared" si="0"/>
        <v>816.25</v>
      </c>
      <c r="K70" s="5">
        <f t="shared" si="1"/>
        <v>816.25</v>
      </c>
      <c r="M70" s="14">
        <v>0.4329</v>
      </c>
      <c r="O70" s="5">
        <f t="shared" si="4"/>
        <v>353.354625</v>
      </c>
      <c r="Q70" s="16">
        <f t="shared" si="2"/>
        <v>462.895375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20">
        <v>21.47</v>
      </c>
      <c r="G71" s="46">
        <v>0.5</v>
      </c>
      <c r="I71" s="20">
        <f t="shared" si="0"/>
        <v>10.735</v>
      </c>
      <c r="K71" s="5">
        <f t="shared" si="1"/>
        <v>10.735</v>
      </c>
      <c r="M71" s="14">
        <v>0.1971</v>
      </c>
      <c r="O71" s="5">
        <f t="shared" si="4"/>
        <v>2.1158685</v>
      </c>
      <c r="Q71" s="16">
        <f t="shared" si="2"/>
        <v>8.6191315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20">
        <v>0</v>
      </c>
      <c r="G72" s="46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20">
        <v>0</v>
      </c>
      <c r="G73" s="46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20">
        <v>0</v>
      </c>
      <c r="G74" s="46">
        <v>0.5</v>
      </c>
      <c r="I74" s="20">
        <f aca="true" t="shared" si="5" ref="I74:I136">E74*G74</f>
        <v>0</v>
      </c>
      <c r="K74" s="5">
        <f aca="true" t="shared" si="6" ref="K74:K134">E74-I74</f>
        <v>0</v>
      </c>
      <c r="M74" s="14">
        <v>0.4083</v>
      </c>
      <c r="O74" s="5">
        <f t="shared" si="4"/>
        <v>0</v>
      </c>
      <c r="Q74" s="16">
        <f aca="true" t="shared" si="7" ref="Q74:Q134">K74-O74</f>
        <v>0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20">
        <v>0</v>
      </c>
      <c r="G75" s="46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20">
        <v>0</v>
      </c>
      <c r="G76" s="46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20">
        <v>0</v>
      </c>
      <c r="G77" s="46">
        <v>0.5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20">
        <v>653</v>
      </c>
      <c r="G78" s="46">
        <v>0.5</v>
      </c>
      <c r="I78" s="20">
        <f t="shared" si="5"/>
        <v>326.5</v>
      </c>
      <c r="K78" s="5">
        <f t="shared" si="6"/>
        <v>326.5</v>
      </c>
      <c r="M78" s="14">
        <v>0.4342</v>
      </c>
      <c r="O78" s="5">
        <f t="shared" si="9"/>
        <v>141.7663</v>
      </c>
      <c r="Q78" s="16">
        <f t="shared" si="7"/>
        <v>184.7337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20">
        <v>0</v>
      </c>
      <c r="G79" s="46">
        <v>0.5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20">
        <v>2938.5</v>
      </c>
      <c r="G80" s="46">
        <v>0.5</v>
      </c>
      <c r="I80" s="20">
        <f t="shared" si="5"/>
        <v>1469.25</v>
      </c>
      <c r="K80" s="5">
        <f t="shared" si="6"/>
        <v>1469.25</v>
      </c>
      <c r="M80" s="14">
        <v>0.3716</v>
      </c>
      <c r="O80" s="5">
        <f t="shared" si="9"/>
        <v>545.9733</v>
      </c>
      <c r="Q80" s="16">
        <f t="shared" si="7"/>
        <v>923.2767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20">
        <v>4571</v>
      </c>
      <c r="G81" s="46">
        <v>0.5</v>
      </c>
      <c r="I81" s="20">
        <f t="shared" si="5"/>
        <v>2285.5</v>
      </c>
      <c r="K81" s="5">
        <f t="shared" si="6"/>
        <v>2285.5</v>
      </c>
      <c r="M81" s="14">
        <v>0.3414</v>
      </c>
      <c r="O81" s="5">
        <f t="shared" si="9"/>
        <v>780.2697</v>
      </c>
      <c r="Q81" s="16">
        <f t="shared" si="7"/>
        <v>1505.2303000000002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20">
        <v>1632.5</v>
      </c>
      <c r="G82" s="46">
        <v>0.5</v>
      </c>
      <c r="I82" s="20">
        <f t="shared" si="5"/>
        <v>816.25</v>
      </c>
      <c r="K82" s="5">
        <f t="shared" si="6"/>
        <v>816.25</v>
      </c>
      <c r="M82" s="14">
        <v>0.2923</v>
      </c>
      <c r="O82" s="5">
        <f t="shared" si="9"/>
        <v>238.589875</v>
      </c>
      <c r="Q82" s="16">
        <f t="shared" si="7"/>
        <v>577.660125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20">
        <v>0</v>
      </c>
      <c r="G83" s="46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20">
        <v>979.5</v>
      </c>
      <c r="G84" s="46">
        <v>0.5</v>
      </c>
      <c r="I84" s="20">
        <f t="shared" si="5"/>
        <v>489.75</v>
      </c>
      <c r="K84" s="5">
        <f t="shared" si="6"/>
        <v>489.75</v>
      </c>
      <c r="M84" s="14">
        <v>0.3227</v>
      </c>
      <c r="O84" s="5">
        <f t="shared" si="9"/>
        <v>158.042325</v>
      </c>
      <c r="Q84" s="16">
        <f t="shared" si="7"/>
        <v>331.707675</v>
      </c>
      <c r="S84" s="16">
        <f t="shared" si="8"/>
        <v>0</v>
      </c>
    </row>
    <row r="85" spans="1:19" s="47" customFormat="1" ht="11.25">
      <c r="A85" s="53" t="s">
        <v>80</v>
      </c>
      <c r="B85" s="54"/>
      <c r="C85" s="54" t="s">
        <v>209</v>
      </c>
      <c r="E85" s="20">
        <v>2414.31</v>
      </c>
      <c r="F85" s="3"/>
      <c r="G85" s="46">
        <v>0.5</v>
      </c>
      <c r="I85" s="48">
        <f t="shared" si="5"/>
        <v>1207.155</v>
      </c>
      <c r="K85" s="49">
        <f t="shared" si="6"/>
        <v>1207.155</v>
      </c>
      <c r="M85" s="50">
        <v>0.4397</v>
      </c>
      <c r="O85" s="49">
        <f t="shared" si="9"/>
        <v>530.7860535</v>
      </c>
      <c r="Q85" s="51">
        <f t="shared" si="7"/>
        <v>676.3689465</v>
      </c>
      <c r="S85" s="51">
        <f t="shared" si="8"/>
        <v>0</v>
      </c>
    </row>
    <row r="86" spans="1:19" ht="11.25">
      <c r="A86" s="4" t="s">
        <v>81</v>
      </c>
      <c r="C86" s="3" t="s">
        <v>210</v>
      </c>
      <c r="E86" s="20">
        <v>0</v>
      </c>
      <c r="G86" s="46">
        <v>0.5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20">
        <v>979.5</v>
      </c>
      <c r="G87" s="46">
        <v>0.5</v>
      </c>
      <c r="I87" s="20">
        <f t="shared" si="5"/>
        <v>489.75</v>
      </c>
      <c r="K87" s="5">
        <f t="shared" si="6"/>
        <v>489.75</v>
      </c>
      <c r="M87" s="14">
        <v>0.3445</v>
      </c>
      <c r="O87" s="5">
        <f t="shared" si="9"/>
        <v>168.718875</v>
      </c>
      <c r="Q87" s="16">
        <f t="shared" si="7"/>
        <v>321.031125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20">
        <v>326.5</v>
      </c>
      <c r="G88" s="46">
        <v>0.5</v>
      </c>
      <c r="I88" s="20">
        <f t="shared" si="5"/>
        <v>163.25</v>
      </c>
      <c r="K88" s="5">
        <f t="shared" si="6"/>
        <v>163.25</v>
      </c>
      <c r="M88" s="14">
        <v>0.1894</v>
      </c>
      <c r="O88" s="5">
        <f t="shared" si="9"/>
        <v>30.91955</v>
      </c>
      <c r="Q88" s="16">
        <f t="shared" si="7"/>
        <v>132.33044999999998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20">
        <v>1632.5</v>
      </c>
      <c r="G89" s="46">
        <v>0.5</v>
      </c>
      <c r="I89" s="20">
        <f t="shared" si="5"/>
        <v>816.25</v>
      </c>
      <c r="K89" s="5">
        <f t="shared" si="6"/>
        <v>816.25</v>
      </c>
      <c r="M89" s="14">
        <v>0.3154</v>
      </c>
      <c r="O89" s="5">
        <f t="shared" si="9"/>
        <v>257.44525</v>
      </c>
      <c r="Q89" s="16">
        <f t="shared" si="7"/>
        <v>558.80475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20">
        <v>326.5</v>
      </c>
      <c r="G90" s="46">
        <v>0.5</v>
      </c>
      <c r="I90" s="20">
        <f t="shared" si="5"/>
        <v>163.25</v>
      </c>
      <c r="K90" s="5">
        <f t="shared" si="6"/>
        <v>163.25</v>
      </c>
      <c r="M90" s="14">
        <v>0.3517</v>
      </c>
      <c r="O90" s="5">
        <f t="shared" si="9"/>
        <v>57.415025</v>
      </c>
      <c r="Q90" s="16">
        <f t="shared" si="7"/>
        <v>105.834975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20">
        <v>0</v>
      </c>
      <c r="G91" s="46">
        <v>0.5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20">
        <v>0</v>
      </c>
      <c r="G92" s="46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20">
        <v>2591</v>
      </c>
      <c r="G93" s="46">
        <v>0.5</v>
      </c>
      <c r="I93" s="20">
        <f t="shared" si="5"/>
        <v>1295.5</v>
      </c>
      <c r="K93" s="5">
        <f t="shared" si="6"/>
        <v>1295.5</v>
      </c>
      <c r="M93" s="14">
        <v>0.4588</v>
      </c>
      <c r="O93" s="5">
        <f t="shared" si="9"/>
        <v>594.3754</v>
      </c>
      <c r="Q93" s="16">
        <f t="shared" si="7"/>
        <v>701.1246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20">
        <v>0</v>
      </c>
      <c r="G94" s="46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20">
        <v>0</v>
      </c>
      <c r="G95" s="46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20">
        <v>3265</v>
      </c>
      <c r="G96" s="46">
        <v>0.5</v>
      </c>
      <c r="I96" s="20">
        <f t="shared" si="5"/>
        <v>1632.5</v>
      </c>
      <c r="K96" s="5">
        <f t="shared" si="6"/>
        <v>1632.5</v>
      </c>
      <c r="M96" s="14">
        <v>0.2387</v>
      </c>
      <c r="O96" s="5">
        <f t="shared" si="9"/>
        <v>389.67775</v>
      </c>
      <c r="Q96" s="16">
        <f t="shared" si="7"/>
        <v>1242.82225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20">
        <v>0</v>
      </c>
      <c r="G97" s="46">
        <v>0.5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20">
        <v>653</v>
      </c>
      <c r="G98" s="46">
        <v>0.5</v>
      </c>
      <c r="I98" s="20">
        <f t="shared" si="5"/>
        <v>326.5</v>
      </c>
      <c r="K98" s="5">
        <f t="shared" si="6"/>
        <v>326.5</v>
      </c>
      <c r="M98" s="14">
        <v>0.3853</v>
      </c>
      <c r="O98" s="5">
        <f t="shared" si="9"/>
        <v>125.80045</v>
      </c>
      <c r="Q98" s="16">
        <f t="shared" si="7"/>
        <v>200.69955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20">
        <v>0</v>
      </c>
      <c r="G99" s="46">
        <v>0.5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20">
        <v>0</v>
      </c>
      <c r="G100" s="46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20">
        <v>653</v>
      </c>
      <c r="G101" s="46">
        <v>0.5</v>
      </c>
      <c r="I101" s="20">
        <f t="shared" si="5"/>
        <v>326.5</v>
      </c>
      <c r="K101" s="5">
        <f t="shared" si="6"/>
        <v>326.5</v>
      </c>
      <c r="M101" s="14">
        <v>0.2755</v>
      </c>
      <c r="O101" s="5">
        <f t="shared" si="9"/>
        <v>89.95075000000001</v>
      </c>
      <c r="Q101" s="16">
        <f t="shared" si="7"/>
        <v>236.54924999999997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20">
        <v>979.5</v>
      </c>
      <c r="G102" s="46">
        <v>0.5</v>
      </c>
      <c r="I102" s="20">
        <f t="shared" si="5"/>
        <v>489.75</v>
      </c>
      <c r="K102" s="5">
        <f t="shared" si="6"/>
        <v>489.75</v>
      </c>
      <c r="M102" s="14">
        <v>0.2708</v>
      </c>
      <c r="O102" s="5">
        <f t="shared" si="9"/>
        <v>132.6243</v>
      </c>
      <c r="Q102" s="16">
        <f t="shared" si="7"/>
        <v>357.1257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20">
        <v>0</v>
      </c>
      <c r="G103" s="46">
        <v>0.5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20">
        <v>3243.8</v>
      </c>
      <c r="G104" s="46">
        <v>0.5</v>
      </c>
      <c r="I104" s="20">
        <f t="shared" si="5"/>
        <v>1621.9</v>
      </c>
      <c r="K104" s="5">
        <f t="shared" si="6"/>
        <v>1621.9</v>
      </c>
      <c r="M104" s="14">
        <v>0.5309</v>
      </c>
      <c r="O104" s="5">
        <f t="shared" si="9"/>
        <v>861.0667100000001</v>
      </c>
      <c r="Q104" s="16">
        <f t="shared" si="7"/>
        <v>760.83329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20">
        <v>653</v>
      </c>
      <c r="G105" s="46">
        <v>0.5</v>
      </c>
      <c r="I105" s="20">
        <f t="shared" si="5"/>
        <v>326.5</v>
      </c>
      <c r="K105" s="5">
        <f t="shared" si="6"/>
        <v>326.5</v>
      </c>
      <c r="M105" s="14">
        <v>0.2547</v>
      </c>
      <c r="O105" s="5">
        <f t="shared" si="9"/>
        <v>83.15955</v>
      </c>
      <c r="Q105" s="16">
        <f t="shared" si="7"/>
        <v>243.34045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20">
        <v>326.5</v>
      </c>
      <c r="G106" s="46">
        <v>0.5</v>
      </c>
      <c r="I106" s="20">
        <f t="shared" si="5"/>
        <v>163.25</v>
      </c>
      <c r="K106" s="5">
        <f t="shared" si="6"/>
        <v>163.25</v>
      </c>
      <c r="M106" s="14">
        <v>0.2329</v>
      </c>
      <c r="O106" s="5">
        <f t="shared" si="9"/>
        <v>38.020925</v>
      </c>
      <c r="Q106" s="16">
        <f t="shared" si="7"/>
        <v>125.229075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20">
        <v>3112.63</v>
      </c>
      <c r="G107" s="46">
        <v>0.5</v>
      </c>
      <c r="I107" s="20">
        <f t="shared" si="5"/>
        <v>1556.315</v>
      </c>
      <c r="K107" s="5">
        <f t="shared" si="6"/>
        <v>1556.315</v>
      </c>
      <c r="M107" s="14">
        <v>0.3068</v>
      </c>
      <c r="O107" s="5">
        <f t="shared" si="9"/>
        <v>477.47744200000005</v>
      </c>
      <c r="Q107" s="16">
        <f t="shared" si="7"/>
        <v>1078.837558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20">
        <v>584.02</v>
      </c>
      <c r="G108" s="46">
        <v>0.5</v>
      </c>
      <c r="I108" s="20">
        <f t="shared" si="5"/>
        <v>292.01</v>
      </c>
      <c r="K108" s="5">
        <f t="shared" si="6"/>
        <v>292.01</v>
      </c>
      <c r="M108" s="14">
        <v>0.3715</v>
      </c>
      <c r="O108" s="5">
        <f t="shared" si="9"/>
        <v>108.481715</v>
      </c>
      <c r="Q108" s="16">
        <f t="shared" si="7"/>
        <v>183.52828499999998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20">
        <v>1959</v>
      </c>
      <c r="G109" s="46">
        <v>0.5</v>
      </c>
      <c r="I109" s="20">
        <f t="shared" si="5"/>
        <v>979.5</v>
      </c>
      <c r="K109" s="5">
        <f t="shared" si="6"/>
        <v>979.5</v>
      </c>
      <c r="M109" s="14">
        <v>0.4027</v>
      </c>
      <c r="O109" s="5">
        <f t="shared" si="9"/>
        <v>394.44465</v>
      </c>
      <c r="Q109" s="16">
        <f t="shared" si="7"/>
        <v>585.05535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20">
        <v>0</v>
      </c>
      <c r="G110" s="46">
        <v>0.5</v>
      </c>
      <c r="I110" s="20">
        <f t="shared" si="5"/>
        <v>0</v>
      </c>
      <c r="K110" s="5">
        <f t="shared" si="6"/>
        <v>0</v>
      </c>
      <c r="M110" s="14">
        <v>0.2496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20">
        <v>0</v>
      </c>
      <c r="G111" s="46">
        <v>0.5</v>
      </c>
      <c r="I111" s="20">
        <f t="shared" si="5"/>
        <v>0</v>
      </c>
      <c r="K111" s="5">
        <f t="shared" si="6"/>
        <v>0</v>
      </c>
      <c r="M111" s="14">
        <v>0.2223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20">
        <v>0</v>
      </c>
      <c r="G112" s="46">
        <v>0.5</v>
      </c>
      <c r="I112" s="20">
        <f t="shared" si="5"/>
        <v>0</v>
      </c>
      <c r="K112" s="5">
        <f t="shared" si="6"/>
        <v>0</v>
      </c>
      <c r="M112" s="14">
        <v>0.371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20">
        <v>653</v>
      </c>
      <c r="G113" s="46">
        <v>0.5</v>
      </c>
      <c r="I113" s="20">
        <f t="shared" si="5"/>
        <v>326.5</v>
      </c>
      <c r="K113" s="5">
        <f t="shared" si="6"/>
        <v>326.5</v>
      </c>
      <c r="M113" s="14">
        <v>0.3441</v>
      </c>
      <c r="O113" s="5">
        <f t="shared" si="9"/>
        <v>112.34865</v>
      </c>
      <c r="Q113" s="16">
        <f t="shared" si="7"/>
        <v>214.15134999999998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20">
        <v>0</v>
      </c>
      <c r="G114" s="46">
        <v>0.5</v>
      </c>
      <c r="I114" s="20">
        <f t="shared" si="5"/>
        <v>0</v>
      </c>
      <c r="K114" s="5">
        <f t="shared" si="6"/>
        <v>0</v>
      </c>
      <c r="M114" s="14">
        <v>0.3146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20">
        <v>0</v>
      </c>
      <c r="G115" s="46">
        <v>0.5</v>
      </c>
      <c r="I115" s="20">
        <f t="shared" si="5"/>
        <v>0</v>
      </c>
      <c r="K115" s="5">
        <f t="shared" si="6"/>
        <v>0</v>
      </c>
      <c r="M115" s="14">
        <v>0.3223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20">
        <v>1306</v>
      </c>
      <c r="G116" s="46">
        <v>0.5</v>
      </c>
      <c r="I116" s="20">
        <f t="shared" si="5"/>
        <v>653</v>
      </c>
      <c r="K116" s="5">
        <f t="shared" si="6"/>
        <v>653</v>
      </c>
      <c r="M116" s="14">
        <v>0.3808</v>
      </c>
      <c r="O116" s="5">
        <f t="shared" si="9"/>
        <v>248.66240000000002</v>
      </c>
      <c r="Q116" s="16">
        <f t="shared" si="7"/>
        <v>404.33759999999995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20">
        <v>2938.5</v>
      </c>
      <c r="G117" s="46">
        <v>0.5</v>
      </c>
      <c r="I117" s="20">
        <f t="shared" si="5"/>
        <v>1469.25</v>
      </c>
      <c r="K117" s="5">
        <f t="shared" si="6"/>
        <v>1469.25</v>
      </c>
      <c r="M117" s="14">
        <v>0.2667</v>
      </c>
      <c r="O117" s="5">
        <f t="shared" si="9"/>
        <v>391.848975</v>
      </c>
      <c r="Q117" s="16">
        <f t="shared" si="7"/>
        <v>1077.4010250000001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20">
        <v>0</v>
      </c>
      <c r="G118" s="46">
        <v>0.5</v>
      </c>
      <c r="I118" s="20">
        <f t="shared" si="5"/>
        <v>0</v>
      </c>
      <c r="K118" s="5">
        <f t="shared" si="6"/>
        <v>0</v>
      </c>
      <c r="M118" s="14">
        <v>0.3302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20">
        <v>8162.5</v>
      </c>
      <c r="G119" s="46">
        <v>0.5</v>
      </c>
      <c r="I119" s="20">
        <f t="shared" si="5"/>
        <v>4081.25</v>
      </c>
      <c r="K119" s="5">
        <f t="shared" si="6"/>
        <v>4081.25</v>
      </c>
      <c r="M119" s="14">
        <v>0.2736</v>
      </c>
      <c r="O119" s="5">
        <f t="shared" si="9"/>
        <v>1116.63</v>
      </c>
      <c r="Q119" s="16">
        <f t="shared" si="7"/>
        <v>2964.62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20">
        <v>653</v>
      </c>
      <c r="G120" s="46">
        <v>0.5</v>
      </c>
      <c r="I120" s="20">
        <f t="shared" si="5"/>
        <v>326.5</v>
      </c>
      <c r="K120" s="5">
        <f t="shared" si="6"/>
        <v>326.5</v>
      </c>
      <c r="M120" s="14">
        <v>0.4168</v>
      </c>
      <c r="O120" s="5">
        <f t="shared" si="9"/>
        <v>136.08520000000001</v>
      </c>
      <c r="Q120" s="16">
        <f t="shared" si="7"/>
        <v>190.41479999999999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20">
        <v>0</v>
      </c>
      <c r="G121" s="46">
        <v>0.5</v>
      </c>
      <c r="I121" s="20">
        <f t="shared" si="5"/>
        <v>0</v>
      </c>
      <c r="K121" s="5">
        <f t="shared" si="6"/>
        <v>0</v>
      </c>
      <c r="M121" s="14">
        <v>0.4273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20">
        <v>0</v>
      </c>
      <c r="G122" s="46">
        <v>0.5</v>
      </c>
      <c r="I122" s="20">
        <f t="shared" si="5"/>
        <v>0</v>
      </c>
      <c r="K122" s="5">
        <f t="shared" si="6"/>
        <v>0</v>
      </c>
      <c r="M122" s="14">
        <v>0.3321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20">
        <v>5717.58</v>
      </c>
      <c r="G123" s="46">
        <v>0.5</v>
      </c>
      <c r="I123" s="20">
        <f t="shared" si="5"/>
        <v>2858.79</v>
      </c>
      <c r="K123" s="5">
        <f t="shared" si="6"/>
        <v>2858.79</v>
      </c>
      <c r="M123" s="14">
        <v>0.2773</v>
      </c>
      <c r="O123" s="5">
        <f t="shared" si="9"/>
        <v>792.7424669999999</v>
      </c>
      <c r="Q123" s="16">
        <f t="shared" si="7"/>
        <v>2066.047533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20">
        <v>1750.53</v>
      </c>
      <c r="G124" s="46">
        <v>0.5</v>
      </c>
      <c r="I124" s="20">
        <f t="shared" si="5"/>
        <v>875.265</v>
      </c>
      <c r="K124" s="5">
        <f t="shared" si="6"/>
        <v>875.265</v>
      </c>
      <c r="M124" s="14">
        <v>0.2455</v>
      </c>
      <c r="O124" s="5">
        <f t="shared" si="9"/>
        <v>214.8775575</v>
      </c>
      <c r="Q124" s="16">
        <f t="shared" si="7"/>
        <v>660.3874425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20">
        <v>0</v>
      </c>
      <c r="G125" s="46">
        <v>0.5</v>
      </c>
      <c r="I125" s="20">
        <f t="shared" si="5"/>
        <v>0</v>
      </c>
      <c r="K125" s="5">
        <f t="shared" si="6"/>
        <v>0</v>
      </c>
      <c r="M125" s="14">
        <v>0.3254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20">
        <v>1306</v>
      </c>
      <c r="G126" s="46">
        <v>0.5</v>
      </c>
      <c r="I126" s="20">
        <f t="shared" si="5"/>
        <v>653</v>
      </c>
      <c r="K126" s="5">
        <f t="shared" si="6"/>
        <v>653</v>
      </c>
      <c r="M126" s="14">
        <v>0.3535</v>
      </c>
      <c r="O126" s="5">
        <f t="shared" si="9"/>
        <v>230.8355</v>
      </c>
      <c r="Q126" s="16">
        <f t="shared" si="7"/>
        <v>422.1645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20">
        <v>0</v>
      </c>
      <c r="G127" s="46">
        <v>0.5</v>
      </c>
      <c r="I127" s="20">
        <f t="shared" si="5"/>
        <v>0</v>
      </c>
      <c r="K127" s="5">
        <f t="shared" si="6"/>
        <v>0</v>
      </c>
      <c r="M127" s="14">
        <v>0.2787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20">
        <v>979.5</v>
      </c>
      <c r="G128" s="46">
        <v>0.5</v>
      </c>
      <c r="I128" s="20">
        <f t="shared" si="5"/>
        <v>489.75</v>
      </c>
      <c r="K128" s="5">
        <f t="shared" si="6"/>
        <v>489.75</v>
      </c>
      <c r="M128" s="14">
        <v>0.2605</v>
      </c>
      <c r="O128" s="5">
        <f t="shared" si="9"/>
        <v>127.579875</v>
      </c>
      <c r="Q128" s="16">
        <f t="shared" si="7"/>
        <v>362.170125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20">
        <v>0</v>
      </c>
      <c r="G129" s="46">
        <v>0.5</v>
      </c>
      <c r="I129" s="20">
        <f t="shared" si="5"/>
        <v>0</v>
      </c>
      <c r="K129" s="5">
        <f t="shared" si="6"/>
        <v>0</v>
      </c>
      <c r="M129" s="14">
        <v>0.2035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20">
        <v>15145.14</v>
      </c>
      <c r="G130" s="46">
        <v>0.5</v>
      </c>
      <c r="I130" s="20">
        <f t="shared" si="5"/>
        <v>7572.57</v>
      </c>
      <c r="K130" s="5">
        <f t="shared" si="6"/>
        <v>7572.57</v>
      </c>
      <c r="M130" s="14">
        <v>0.3691</v>
      </c>
      <c r="O130" s="5">
        <f t="shared" si="9"/>
        <v>2795.035587</v>
      </c>
      <c r="Q130" s="16">
        <f t="shared" si="7"/>
        <v>4777.534412999999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20">
        <v>6856.5</v>
      </c>
      <c r="G131" s="46">
        <v>0.5</v>
      </c>
      <c r="I131" s="20">
        <f t="shared" si="5"/>
        <v>3428.25</v>
      </c>
      <c r="K131" s="5">
        <f t="shared" si="6"/>
        <v>3428.25</v>
      </c>
      <c r="M131" s="14">
        <v>0.3072</v>
      </c>
      <c r="O131" s="5">
        <f t="shared" si="9"/>
        <v>1053.1583999999998</v>
      </c>
      <c r="Q131" s="16">
        <f t="shared" si="7"/>
        <v>2375.0916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20">
        <v>0</v>
      </c>
      <c r="G132" s="46">
        <v>0.5</v>
      </c>
      <c r="I132" s="20">
        <f t="shared" si="5"/>
        <v>0</v>
      </c>
      <c r="K132" s="5">
        <f t="shared" si="6"/>
        <v>0</v>
      </c>
      <c r="M132" s="14">
        <v>0.3513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20">
        <v>653</v>
      </c>
      <c r="G133" s="46">
        <v>0.5</v>
      </c>
      <c r="I133" s="20">
        <f t="shared" si="5"/>
        <v>326.5</v>
      </c>
      <c r="K133" s="5">
        <f t="shared" si="6"/>
        <v>326.5</v>
      </c>
      <c r="M133" s="14">
        <v>0.2699</v>
      </c>
      <c r="O133" s="5">
        <f t="shared" si="9"/>
        <v>88.12235</v>
      </c>
      <c r="Q133" s="16">
        <f t="shared" si="7"/>
        <v>238.37765000000002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20">
        <v>0</v>
      </c>
      <c r="G134" s="46">
        <v>0.5</v>
      </c>
      <c r="I134" s="20">
        <f t="shared" si="5"/>
        <v>0</v>
      </c>
      <c r="K134" s="5">
        <f t="shared" si="6"/>
        <v>0</v>
      </c>
      <c r="M134" s="14">
        <v>0.2432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20">
        <v>7183</v>
      </c>
      <c r="G135" s="46">
        <v>0.5</v>
      </c>
      <c r="I135" s="20">
        <f t="shared" si="5"/>
        <v>3591.5</v>
      </c>
      <c r="K135" s="5">
        <f>E135-I135</f>
        <v>3591.5</v>
      </c>
      <c r="M135" s="14">
        <v>0.3569</v>
      </c>
      <c r="O135" s="5">
        <f>K135*M135</f>
        <v>1281.80635</v>
      </c>
      <c r="Q135" s="16">
        <f>K135-O135</f>
        <v>2309.69365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20">
        <v>653</v>
      </c>
      <c r="G136" s="46">
        <v>0.5</v>
      </c>
      <c r="I136" s="20">
        <f t="shared" si="5"/>
        <v>326.5</v>
      </c>
      <c r="K136" s="5">
        <f>E136-I136</f>
        <v>326.5</v>
      </c>
      <c r="M136" s="14">
        <v>0.3843</v>
      </c>
      <c r="O136" s="5">
        <f>K136*M136</f>
        <v>125.47394999999999</v>
      </c>
      <c r="Q136" s="16">
        <f>K136-O136</f>
        <v>201.02605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20">
        <v>0</v>
      </c>
      <c r="G137" s="46">
        <v>0.5</v>
      </c>
      <c r="I137" s="20">
        <f>E137*G137</f>
        <v>0</v>
      </c>
      <c r="K137" s="5">
        <f>E137-I137</f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20">
        <v>1632.5</v>
      </c>
      <c r="G138" s="46">
        <v>0.5</v>
      </c>
      <c r="I138" s="20">
        <f>E138*G138</f>
        <v>816.25</v>
      </c>
      <c r="K138" s="5">
        <f>E138-I138</f>
        <v>816.25</v>
      </c>
      <c r="M138" s="14">
        <v>0.4587</v>
      </c>
      <c r="O138" s="5">
        <f>K138*M138</f>
        <v>374.413875</v>
      </c>
      <c r="Q138" s="16">
        <f>K138-O138</f>
        <v>441.836125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160183.66</v>
      </c>
      <c r="G142" s="6"/>
      <c r="I142" s="18">
        <f>SUM(I9:I141)</f>
        <v>80091.83</v>
      </c>
      <c r="K142" s="5">
        <f>SUM(K9:K141)</f>
        <v>80091.83</v>
      </c>
      <c r="O142" s="5">
        <f>SUM(O9:O141)</f>
        <v>27454.19536050001</v>
      </c>
      <c r="Q142" s="16">
        <f>K142-O142</f>
        <v>52637.63463949999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75" right="0.75" top="1" bottom="1" header="0.5" footer="0.5"/>
  <pageSetup horizontalDpi="1200" verticalDpi="12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9"/>
  <sheetViews>
    <sheetView tabSelected="1" zoomScalePageLayoutView="0" workbookViewId="0" topLeftCell="A110">
      <selection activeCell="E142" sqref="E142"/>
    </sheetView>
  </sheetViews>
  <sheetFormatPr defaultColWidth="9.140625" defaultRowHeight="12.75"/>
  <cols>
    <col min="1" max="1" width="6.8515625" style="22" customWidth="1"/>
    <col min="2" max="2" width="1.1484375" style="23" customWidth="1"/>
    <col min="3" max="3" width="18.8515625" style="2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59" t="s">
        <v>315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5" ht="11.25">
      <c r="A2" s="24"/>
      <c r="B2" s="24"/>
      <c r="C2" s="2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4"/>
      <c r="B3" s="24"/>
      <c r="C3" s="2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25" t="s">
        <v>0</v>
      </c>
      <c r="B7" s="26"/>
      <c r="C7" s="26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27" t="s">
        <v>1</v>
      </c>
      <c r="B8" s="28"/>
      <c r="C8" s="28" t="s">
        <v>2</v>
      </c>
      <c r="E8" s="13" t="s">
        <v>320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22" t="s">
        <v>3</v>
      </c>
      <c r="C9" s="23" t="s">
        <v>4</v>
      </c>
      <c r="E9" s="20">
        <v>0</v>
      </c>
      <c r="G9" s="46">
        <v>0.5</v>
      </c>
      <c r="I9" s="20">
        <f aca="true" t="shared" si="0" ref="I9:I72">E9*G9</f>
        <v>0</v>
      </c>
      <c r="K9" s="5">
        <f aca="true" t="shared" si="1" ref="K9:K40"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22" t="s">
        <v>5</v>
      </c>
      <c r="C10" s="23" t="s">
        <v>134</v>
      </c>
      <c r="E10" s="20">
        <v>1306</v>
      </c>
      <c r="G10" s="46">
        <v>0.5</v>
      </c>
      <c r="I10" s="20">
        <f t="shared" si="0"/>
        <v>653</v>
      </c>
      <c r="K10" s="5">
        <f t="shared" si="1"/>
        <v>653</v>
      </c>
      <c r="M10" s="14">
        <v>0.4474</v>
      </c>
      <c r="O10" s="5">
        <f>K10*M10</f>
        <v>292.1522</v>
      </c>
      <c r="Q10" s="16">
        <f aca="true" t="shared" si="2" ref="Q10:Q73">K10-O10</f>
        <v>360.8478</v>
      </c>
      <c r="S10" s="16">
        <f aca="true" t="shared" si="3" ref="S10:S73">E10-(I10+O10+Q10)</f>
        <v>0</v>
      </c>
    </row>
    <row r="11" spans="1:19" ht="11.25">
      <c r="A11" s="22" t="s">
        <v>6</v>
      </c>
      <c r="C11" s="23" t="s">
        <v>135</v>
      </c>
      <c r="E11" s="20">
        <v>0</v>
      </c>
      <c r="G11" s="46">
        <v>0.5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22" t="s">
        <v>7</v>
      </c>
      <c r="C12" s="23" t="s">
        <v>136</v>
      </c>
      <c r="E12" s="20">
        <v>326.5</v>
      </c>
      <c r="G12" s="46">
        <v>0.5</v>
      </c>
      <c r="I12" s="20">
        <f t="shared" si="0"/>
        <v>163.25</v>
      </c>
      <c r="K12" s="5">
        <f t="shared" si="1"/>
        <v>163.25</v>
      </c>
      <c r="M12" s="14">
        <v>0.3268</v>
      </c>
      <c r="O12" s="5">
        <f t="shared" si="4"/>
        <v>53.3501</v>
      </c>
      <c r="Q12" s="16">
        <f t="shared" si="2"/>
        <v>109.8999</v>
      </c>
      <c r="S12" s="16">
        <f t="shared" si="3"/>
        <v>0</v>
      </c>
    </row>
    <row r="13" spans="1:19" ht="11.25">
      <c r="A13" s="22" t="s">
        <v>8</v>
      </c>
      <c r="C13" s="23" t="s">
        <v>137</v>
      </c>
      <c r="E13" s="20">
        <v>979.5</v>
      </c>
      <c r="G13" s="46">
        <v>0.5</v>
      </c>
      <c r="I13" s="20">
        <f t="shared" si="0"/>
        <v>489.75</v>
      </c>
      <c r="K13" s="5">
        <f t="shared" si="1"/>
        <v>489.75</v>
      </c>
      <c r="M13" s="14">
        <v>0.2722</v>
      </c>
      <c r="O13" s="5">
        <f t="shared" si="4"/>
        <v>133.30995</v>
      </c>
      <c r="Q13" s="16">
        <f t="shared" si="2"/>
        <v>356.44005000000004</v>
      </c>
      <c r="S13" s="16">
        <f t="shared" si="3"/>
        <v>0</v>
      </c>
    </row>
    <row r="14" spans="1:19" ht="11.25">
      <c r="A14" s="22" t="s">
        <v>9</v>
      </c>
      <c r="C14" s="23" t="s">
        <v>138</v>
      </c>
      <c r="E14" s="20">
        <v>1306</v>
      </c>
      <c r="G14" s="46">
        <v>0.5</v>
      </c>
      <c r="I14" s="20">
        <f t="shared" si="0"/>
        <v>653</v>
      </c>
      <c r="K14" s="5">
        <f t="shared" si="1"/>
        <v>653</v>
      </c>
      <c r="M14" s="14">
        <v>0.2639</v>
      </c>
      <c r="O14" s="5">
        <f t="shared" si="4"/>
        <v>172.32670000000002</v>
      </c>
      <c r="Q14" s="16">
        <f t="shared" si="2"/>
        <v>480.6733</v>
      </c>
      <c r="S14" s="16">
        <f t="shared" si="3"/>
        <v>0</v>
      </c>
    </row>
    <row r="15" spans="1:19" ht="11.25">
      <c r="A15" s="22" t="s">
        <v>10</v>
      </c>
      <c r="C15" s="23" t="s">
        <v>139</v>
      </c>
      <c r="E15" s="20">
        <v>979.5</v>
      </c>
      <c r="G15" s="46">
        <v>0.5</v>
      </c>
      <c r="I15" s="20">
        <f t="shared" si="0"/>
        <v>489.75</v>
      </c>
      <c r="K15" s="5">
        <f t="shared" si="1"/>
        <v>489.75</v>
      </c>
      <c r="M15" s="14">
        <v>0.4602</v>
      </c>
      <c r="O15" s="5">
        <f t="shared" si="4"/>
        <v>225.38295</v>
      </c>
      <c r="Q15" s="16">
        <f t="shared" si="2"/>
        <v>264.36705</v>
      </c>
      <c r="S15" s="16">
        <f t="shared" si="3"/>
        <v>0</v>
      </c>
    </row>
    <row r="16" spans="1:19" ht="11.25">
      <c r="A16" s="22" t="s">
        <v>11</v>
      </c>
      <c r="C16" s="23" t="s">
        <v>140</v>
      </c>
      <c r="E16" s="20">
        <v>326.5</v>
      </c>
      <c r="G16" s="46">
        <v>0.5</v>
      </c>
      <c r="I16" s="20">
        <f t="shared" si="0"/>
        <v>163.25</v>
      </c>
      <c r="K16" s="5">
        <f t="shared" si="1"/>
        <v>163.25</v>
      </c>
      <c r="M16" s="14">
        <v>0.3302</v>
      </c>
      <c r="O16" s="5">
        <f t="shared" si="4"/>
        <v>53.90515</v>
      </c>
      <c r="Q16" s="16">
        <f t="shared" si="2"/>
        <v>109.34485000000001</v>
      </c>
      <c r="S16" s="16">
        <f t="shared" si="3"/>
        <v>0</v>
      </c>
    </row>
    <row r="17" spans="1:19" ht="11.25">
      <c r="A17" s="22" t="s">
        <v>12</v>
      </c>
      <c r="C17" s="23" t="s">
        <v>141</v>
      </c>
      <c r="E17" s="20">
        <v>0</v>
      </c>
      <c r="G17" s="46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22" t="s">
        <v>13</v>
      </c>
      <c r="C18" s="23" t="s">
        <v>142</v>
      </c>
      <c r="E18" s="20">
        <v>3881.21</v>
      </c>
      <c r="G18" s="46">
        <v>0.5</v>
      </c>
      <c r="I18" s="20">
        <f t="shared" si="0"/>
        <v>1940.605</v>
      </c>
      <c r="K18" s="5">
        <f t="shared" si="1"/>
        <v>1940.605</v>
      </c>
      <c r="M18" s="14">
        <v>0.3111</v>
      </c>
      <c r="O18" s="5">
        <f t="shared" si="4"/>
        <v>603.7222155</v>
      </c>
      <c r="Q18" s="16">
        <f t="shared" si="2"/>
        <v>1336.8827845</v>
      </c>
      <c r="S18" s="16">
        <f t="shared" si="3"/>
        <v>0</v>
      </c>
    </row>
    <row r="19" spans="1:19" ht="11.25">
      <c r="A19" s="22" t="s">
        <v>14</v>
      </c>
      <c r="C19" s="23" t="s">
        <v>143</v>
      </c>
      <c r="E19" s="20">
        <v>1306</v>
      </c>
      <c r="G19" s="46">
        <v>0.5</v>
      </c>
      <c r="I19" s="20">
        <f t="shared" si="0"/>
        <v>653</v>
      </c>
      <c r="K19" s="5">
        <f t="shared" si="1"/>
        <v>653</v>
      </c>
      <c r="M19" s="14">
        <v>0.2109</v>
      </c>
      <c r="O19" s="5">
        <f t="shared" si="4"/>
        <v>137.7177</v>
      </c>
      <c r="Q19" s="16">
        <f t="shared" si="2"/>
        <v>515.2823</v>
      </c>
      <c r="S19" s="16">
        <f t="shared" si="3"/>
        <v>0</v>
      </c>
    </row>
    <row r="20" spans="1:19" ht="11.25">
      <c r="A20" s="22" t="s">
        <v>15</v>
      </c>
      <c r="C20" s="23" t="s">
        <v>144</v>
      </c>
      <c r="E20" s="20">
        <v>0</v>
      </c>
      <c r="G20" s="46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22" t="s">
        <v>16</v>
      </c>
      <c r="C21" s="23" t="s">
        <v>145</v>
      </c>
      <c r="E21" s="20">
        <v>979.5</v>
      </c>
      <c r="G21" s="46">
        <v>0.5</v>
      </c>
      <c r="I21" s="20">
        <f t="shared" si="0"/>
        <v>489.75</v>
      </c>
      <c r="K21" s="5">
        <f t="shared" si="1"/>
        <v>489.75</v>
      </c>
      <c r="M21" s="14">
        <v>0.2439</v>
      </c>
      <c r="O21" s="5">
        <f t="shared" si="4"/>
        <v>119.450025</v>
      </c>
      <c r="Q21" s="16">
        <f t="shared" si="2"/>
        <v>370.299975</v>
      </c>
      <c r="S21" s="16">
        <f t="shared" si="3"/>
        <v>0</v>
      </c>
    </row>
    <row r="22" spans="1:19" ht="11.25">
      <c r="A22" s="22" t="s">
        <v>17</v>
      </c>
      <c r="C22" s="23" t="s">
        <v>146</v>
      </c>
      <c r="E22" s="20">
        <v>1306</v>
      </c>
      <c r="G22" s="46">
        <v>0.5</v>
      </c>
      <c r="I22" s="20">
        <f t="shared" si="0"/>
        <v>653</v>
      </c>
      <c r="K22" s="5">
        <f t="shared" si="1"/>
        <v>653</v>
      </c>
      <c r="M22" s="14">
        <v>0.3156</v>
      </c>
      <c r="O22" s="5">
        <f t="shared" si="4"/>
        <v>206.08679999999998</v>
      </c>
      <c r="Q22" s="16">
        <f t="shared" si="2"/>
        <v>446.9132</v>
      </c>
      <c r="S22" s="16">
        <f t="shared" si="3"/>
        <v>0</v>
      </c>
    </row>
    <row r="23" spans="1:19" ht="11.25">
      <c r="A23" s="22" t="s">
        <v>18</v>
      </c>
      <c r="C23" s="23" t="s">
        <v>147</v>
      </c>
      <c r="E23" s="20">
        <v>653</v>
      </c>
      <c r="G23" s="46">
        <v>0.5</v>
      </c>
      <c r="I23" s="20">
        <f t="shared" si="0"/>
        <v>326.5</v>
      </c>
      <c r="K23" s="5">
        <f t="shared" si="1"/>
        <v>326.5</v>
      </c>
      <c r="M23" s="14">
        <v>0.2023</v>
      </c>
      <c r="O23" s="5">
        <f t="shared" si="4"/>
        <v>66.05095</v>
      </c>
      <c r="Q23" s="16">
        <f t="shared" si="2"/>
        <v>260.44905</v>
      </c>
      <c r="S23" s="16">
        <f t="shared" si="3"/>
        <v>0</v>
      </c>
    </row>
    <row r="24" spans="1:19" ht="11.25">
      <c r="A24" s="22" t="s">
        <v>19</v>
      </c>
      <c r="C24" s="23" t="s">
        <v>148</v>
      </c>
      <c r="E24" s="20">
        <v>1306</v>
      </c>
      <c r="G24" s="46">
        <v>0.5</v>
      </c>
      <c r="I24" s="20">
        <f t="shared" si="0"/>
        <v>653</v>
      </c>
      <c r="K24" s="5">
        <f t="shared" si="1"/>
        <v>653</v>
      </c>
      <c r="M24" s="14">
        <v>0.3107</v>
      </c>
      <c r="O24" s="5">
        <f t="shared" si="4"/>
        <v>202.88709999999998</v>
      </c>
      <c r="Q24" s="16">
        <f t="shared" si="2"/>
        <v>450.1129</v>
      </c>
      <c r="S24" s="16">
        <f t="shared" si="3"/>
        <v>0</v>
      </c>
    </row>
    <row r="25" spans="1:19" ht="11.25">
      <c r="A25" s="22" t="s">
        <v>20</v>
      </c>
      <c r="C25" s="23" t="s">
        <v>149</v>
      </c>
      <c r="E25" s="20">
        <v>653</v>
      </c>
      <c r="G25" s="46">
        <v>0.5</v>
      </c>
      <c r="I25" s="20">
        <f t="shared" si="0"/>
        <v>326.5</v>
      </c>
      <c r="K25" s="5">
        <f t="shared" si="1"/>
        <v>326.5</v>
      </c>
      <c r="M25" s="14">
        <v>0.3308</v>
      </c>
      <c r="O25" s="5">
        <f t="shared" si="4"/>
        <v>108.00619999999999</v>
      </c>
      <c r="Q25" s="16">
        <f t="shared" si="2"/>
        <v>218.49380000000002</v>
      </c>
      <c r="S25" s="16">
        <f t="shared" si="3"/>
        <v>0</v>
      </c>
    </row>
    <row r="26" spans="1:19" ht="11.25">
      <c r="A26" s="22" t="s">
        <v>21</v>
      </c>
      <c r="C26" s="23" t="s">
        <v>150</v>
      </c>
      <c r="E26" s="20">
        <v>1632.5</v>
      </c>
      <c r="G26" s="46">
        <v>0.5</v>
      </c>
      <c r="I26" s="20">
        <f t="shared" si="0"/>
        <v>816.25</v>
      </c>
      <c r="K26" s="5">
        <f t="shared" si="1"/>
        <v>816.25</v>
      </c>
      <c r="M26" s="14">
        <v>0.291</v>
      </c>
      <c r="O26" s="5">
        <f t="shared" si="4"/>
        <v>237.52874999999997</v>
      </c>
      <c r="Q26" s="16">
        <f t="shared" si="2"/>
        <v>578.72125</v>
      </c>
      <c r="S26" s="16">
        <f t="shared" si="3"/>
        <v>0</v>
      </c>
    </row>
    <row r="27" spans="1:19" ht="11.25">
      <c r="A27" s="22" t="s">
        <v>22</v>
      </c>
      <c r="C27" s="23" t="s">
        <v>151</v>
      </c>
      <c r="E27" s="20">
        <v>0</v>
      </c>
      <c r="G27" s="46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22" t="s">
        <v>23</v>
      </c>
      <c r="C28" s="23" t="s">
        <v>152</v>
      </c>
      <c r="E28" s="20">
        <v>653</v>
      </c>
      <c r="G28" s="46">
        <v>0.5</v>
      </c>
      <c r="I28" s="20">
        <f t="shared" si="0"/>
        <v>326.5</v>
      </c>
      <c r="K28" s="5">
        <f t="shared" si="1"/>
        <v>326.5</v>
      </c>
      <c r="M28" s="14">
        <v>0.2204</v>
      </c>
      <c r="O28" s="5">
        <f t="shared" si="4"/>
        <v>71.9606</v>
      </c>
      <c r="Q28" s="16">
        <f t="shared" si="2"/>
        <v>254.5394</v>
      </c>
      <c r="S28" s="16">
        <f t="shared" si="3"/>
        <v>0</v>
      </c>
    </row>
    <row r="29" spans="1:19" ht="11.25">
      <c r="A29" s="22" t="s">
        <v>24</v>
      </c>
      <c r="C29" s="23" t="s">
        <v>153</v>
      </c>
      <c r="E29" s="20">
        <v>5877</v>
      </c>
      <c r="G29" s="46">
        <v>0.5</v>
      </c>
      <c r="I29" s="20">
        <f t="shared" si="0"/>
        <v>2938.5</v>
      </c>
      <c r="K29" s="5">
        <f t="shared" si="1"/>
        <v>2938.5</v>
      </c>
      <c r="M29" s="14">
        <v>0.3853</v>
      </c>
      <c r="O29" s="5">
        <f t="shared" si="4"/>
        <v>1132.2040499999998</v>
      </c>
      <c r="Q29" s="16">
        <f t="shared" si="2"/>
        <v>1806.2959500000002</v>
      </c>
      <c r="S29" s="16">
        <f t="shared" si="3"/>
        <v>0</v>
      </c>
    </row>
    <row r="30" spans="1:19" ht="11.25">
      <c r="A30" s="22" t="s">
        <v>25</v>
      </c>
      <c r="C30" s="23" t="s">
        <v>154</v>
      </c>
      <c r="E30" s="20">
        <v>0</v>
      </c>
      <c r="G30" s="46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22" t="s">
        <v>26</v>
      </c>
      <c r="C31" s="23" t="s">
        <v>155</v>
      </c>
      <c r="E31" s="20">
        <v>0</v>
      </c>
      <c r="G31" s="46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22" t="s">
        <v>27</v>
      </c>
      <c r="C32" s="23" t="s">
        <v>156</v>
      </c>
      <c r="E32" s="20">
        <v>653</v>
      </c>
      <c r="G32" s="46">
        <v>0.5</v>
      </c>
      <c r="I32" s="20">
        <f t="shared" si="0"/>
        <v>326.5</v>
      </c>
      <c r="K32" s="5">
        <f t="shared" si="1"/>
        <v>326.5</v>
      </c>
      <c r="M32" s="14">
        <v>0.3767</v>
      </c>
      <c r="O32" s="5">
        <f t="shared" si="4"/>
        <v>122.99255</v>
      </c>
      <c r="Q32" s="16">
        <f t="shared" si="2"/>
        <v>203.50745</v>
      </c>
      <c r="S32" s="16">
        <f t="shared" si="3"/>
        <v>0</v>
      </c>
    </row>
    <row r="33" spans="1:19" ht="11.25">
      <c r="A33" s="22" t="s">
        <v>28</v>
      </c>
      <c r="C33" s="23" t="s">
        <v>157</v>
      </c>
      <c r="E33" s="20">
        <v>0</v>
      </c>
      <c r="G33" s="46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22" t="s">
        <v>29</v>
      </c>
      <c r="C34" s="23" t="s">
        <v>158</v>
      </c>
      <c r="E34" s="20">
        <v>0</v>
      </c>
      <c r="G34" s="46">
        <v>0.5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22" t="s">
        <v>30</v>
      </c>
      <c r="C35" s="23" t="s">
        <v>159</v>
      </c>
      <c r="E35" s="20">
        <v>326.5</v>
      </c>
      <c r="G35" s="46">
        <v>0.5</v>
      </c>
      <c r="I35" s="20">
        <f t="shared" si="0"/>
        <v>163.25</v>
      </c>
      <c r="K35" s="5">
        <f t="shared" si="1"/>
        <v>163.25</v>
      </c>
      <c r="M35" s="14">
        <v>0.3358</v>
      </c>
      <c r="O35" s="5">
        <f t="shared" si="4"/>
        <v>54.81935</v>
      </c>
      <c r="Q35" s="16">
        <f t="shared" si="2"/>
        <v>108.43065</v>
      </c>
      <c r="S35" s="16">
        <f t="shared" si="3"/>
        <v>0</v>
      </c>
    </row>
    <row r="36" spans="1:19" ht="11.25">
      <c r="A36" s="22" t="s">
        <v>31</v>
      </c>
      <c r="C36" s="23" t="s">
        <v>160</v>
      </c>
      <c r="E36" s="20">
        <v>0</v>
      </c>
      <c r="G36" s="46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22" t="s">
        <v>32</v>
      </c>
      <c r="C37" s="23" t="s">
        <v>161</v>
      </c>
      <c r="E37" s="20">
        <v>10121.5</v>
      </c>
      <c r="G37" s="46">
        <v>0.5</v>
      </c>
      <c r="I37" s="20">
        <f t="shared" si="0"/>
        <v>5060.75</v>
      </c>
      <c r="K37" s="5">
        <f t="shared" si="1"/>
        <v>5060.75</v>
      </c>
      <c r="M37" s="14">
        <v>0.4611</v>
      </c>
      <c r="O37" s="5">
        <f t="shared" si="4"/>
        <v>2333.511825</v>
      </c>
      <c r="Q37" s="16">
        <f t="shared" si="2"/>
        <v>2727.238175</v>
      </c>
      <c r="S37" s="16">
        <f t="shared" si="3"/>
        <v>0</v>
      </c>
    </row>
    <row r="38" spans="1:19" ht="11.25">
      <c r="A38" s="22" t="s">
        <v>33</v>
      </c>
      <c r="C38" s="23" t="s">
        <v>162</v>
      </c>
      <c r="E38" s="20">
        <v>979.5</v>
      </c>
      <c r="G38" s="46">
        <v>0.5</v>
      </c>
      <c r="I38" s="20">
        <f t="shared" si="0"/>
        <v>489.75</v>
      </c>
      <c r="K38" s="5">
        <f t="shared" si="1"/>
        <v>489.75</v>
      </c>
      <c r="M38" s="14">
        <v>0.4584</v>
      </c>
      <c r="O38" s="5">
        <f t="shared" si="4"/>
        <v>224.5014</v>
      </c>
      <c r="Q38" s="16">
        <f t="shared" si="2"/>
        <v>265.2486</v>
      </c>
      <c r="S38" s="16">
        <f t="shared" si="3"/>
        <v>0</v>
      </c>
    </row>
    <row r="39" spans="1:19" ht="11.25">
      <c r="A39" s="22" t="s">
        <v>34</v>
      </c>
      <c r="C39" s="23" t="s">
        <v>163</v>
      </c>
      <c r="E39" s="20">
        <v>979.5</v>
      </c>
      <c r="G39" s="46">
        <v>0.5</v>
      </c>
      <c r="I39" s="20">
        <f t="shared" si="0"/>
        <v>489.75</v>
      </c>
      <c r="K39" s="5">
        <f t="shared" si="1"/>
        <v>489.75</v>
      </c>
      <c r="M39" s="14">
        <v>0.2324</v>
      </c>
      <c r="O39" s="5">
        <f t="shared" si="4"/>
        <v>113.8179</v>
      </c>
      <c r="Q39" s="16">
        <f t="shared" si="2"/>
        <v>375.9321</v>
      </c>
      <c r="S39" s="16">
        <f t="shared" si="3"/>
        <v>0</v>
      </c>
    </row>
    <row r="40" spans="1:19" ht="11.25">
      <c r="A40" s="22" t="s">
        <v>35</v>
      </c>
      <c r="C40" s="23" t="s">
        <v>164</v>
      </c>
      <c r="E40" s="20">
        <v>0</v>
      </c>
      <c r="G40" s="46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22" t="s">
        <v>36</v>
      </c>
      <c r="C41" s="23" t="s">
        <v>165</v>
      </c>
      <c r="E41" s="20">
        <v>2612</v>
      </c>
      <c r="G41" s="46">
        <v>0.5</v>
      </c>
      <c r="I41" s="20">
        <f t="shared" si="0"/>
        <v>1306</v>
      </c>
      <c r="K41" s="5">
        <f aca="true" t="shared" si="5" ref="K41:K72">E41-I41</f>
        <v>1306</v>
      </c>
      <c r="M41" s="14">
        <v>0.283</v>
      </c>
      <c r="O41" s="5">
        <f t="shared" si="4"/>
        <v>369.59799999999996</v>
      </c>
      <c r="Q41" s="16">
        <f t="shared" si="2"/>
        <v>936.402</v>
      </c>
      <c r="S41" s="16">
        <f t="shared" si="3"/>
        <v>0</v>
      </c>
    </row>
    <row r="42" spans="1:19" ht="11.25">
      <c r="A42" s="22" t="s">
        <v>37</v>
      </c>
      <c r="C42" s="23" t="s">
        <v>166</v>
      </c>
      <c r="E42" s="20">
        <v>0</v>
      </c>
      <c r="G42" s="46">
        <v>0.5</v>
      </c>
      <c r="I42" s="20">
        <f t="shared" si="0"/>
        <v>0</v>
      </c>
      <c r="K42" s="5">
        <f t="shared" si="5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22" t="s">
        <v>38</v>
      </c>
      <c r="C43" s="23" t="s">
        <v>167</v>
      </c>
      <c r="E43" s="20">
        <v>1632.5</v>
      </c>
      <c r="G43" s="46">
        <v>0.5</v>
      </c>
      <c r="I43" s="20">
        <f t="shared" si="0"/>
        <v>816.25</v>
      </c>
      <c r="K43" s="5">
        <f t="shared" si="5"/>
        <v>816.25</v>
      </c>
      <c r="M43" s="14">
        <v>0.2898</v>
      </c>
      <c r="O43" s="5">
        <f t="shared" si="4"/>
        <v>236.54925</v>
      </c>
      <c r="Q43" s="16">
        <f t="shared" si="2"/>
        <v>579.70075</v>
      </c>
      <c r="S43" s="16">
        <f t="shared" si="3"/>
        <v>0</v>
      </c>
    </row>
    <row r="44" spans="1:19" ht="11.25">
      <c r="A44" s="22" t="s">
        <v>39</v>
      </c>
      <c r="C44" s="23" t="s">
        <v>168</v>
      </c>
      <c r="E44" s="20">
        <v>2612</v>
      </c>
      <c r="G44" s="46">
        <v>0.5</v>
      </c>
      <c r="I44" s="20">
        <f t="shared" si="0"/>
        <v>1306</v>
      </c>
      <c r="K44" s="5">
        <f t="shared" si="5"/>
        <v>1306</v>
      </c>
      <c r="M44" s="14">
        <v>0.3687</v>
      </c>
      <c r="O44" s="5">
        <f t="shared" si="4"/>
        <v>481.52220000000005</v>
      </c>
      <c r="Q44" s="16">
        <f t="shared" si="2"/>
        <v>824.4777999999999</v>
      </c>
      <c r="S44" s="16">
        <f t="shared" si="3"/>
        <v>0</v>
      </c>
    </row>
    <row r="45" spans="1:19" ht="11.25">
      <c r="A45" s="22" t="s">
        <v>40</v>
      </c>
      <c r="C45" s="23" t="s">
        <v>169</v>
      </c>
      <c r="E45" s="20">
        <v>0</v>
      </c>
      <c r="G45" s="46">
        <v>0.5</v>
      </c>
      <c r="I45" s="20">
        <f t="shared" si="0"/>
        <v>0</v>
      </c>
      <c r="K45" s="5">
        <f t="shared" si="5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22" t="s">
        <v>41</v>
      </c>
      <c r="C46" s="23" t="s">
        <v>170</v>
      </c>
      <c r="E46" s="20">
        <v>1959</v>
      </c>
      <c r="G46" s="46">
        <v>0.5</v>
      </c>
      <c r="I46" s="20">
        <f t="shared" si="0"/>
        <v>979.5</v>
      </c>
      <c r="K46" s="5">
        <f t="shared" si="5"/>
        <v>979.5</v>
      </c>
      <c r="M46" s="14">
        <v>0.2109</v>
      </c>
      <c r="O46" s="5">
        <f t="shared" si="4"/>
        <v>206.57655</v>
      </c>
      <c r="Q46" s="16">
        <f t="shared" si="2"/>
        <v>772.92345</v>
      </c>
      <c r="S46" s="16">
        <f t="shared" si="3"/>
        <v>0</v>
      </c>
    </row>
    <row r="47" spans="1:19" ht="11.25">
      <c r="A47" s="22" t="s">
        <v>42</v>
      </c>
      <c r="C47" s="23" t="s">
        <v>171</v>
      </c>
      <c r="E47" s="20">
        <v>0</v>
      </c>
      <c r="G47" s="46">
        <v>0.5</v>
      </c>
      <c r="I47" s="20">
        <f t="shared" si="0"/>
        <v>0</v>
      </c>
      <c r="K47" s="5">
        <f t="shared" si="5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22" t="s">
        <v>43</v>
      </c>
      <c r="C48" s="23" t="s">
        <v>172</v>
      </c>
      <c r="E48" s="20">
        <v>979.5</v>
      </c>
      <c r="G48" s="46">
        <v>0.5</v>
      </c>
      <c r="I48" s="20">
        <f t="shared" si="0"/>
        <v>489.75</v>
      </c>
      <c r="K48" s="5">
        <f t="shared" si="5"/>
        <v>489.75</v>
      </c>
      <c r="M48" s="14">
        <v>0.2266</v>
      </c>
      <c r="O48" s="5">
        <f t="shared" si="4"/>
        <v>110.97735</v>
      </c>
      <c r="Q48" s="16">
        <f t="shared" si="2"/>
        <v>378.77265</v>
      </c>
      <c r="S48" s="16">
        <f t="shared" si="3"/>
        <v>0</v>
      </c>
    </row>
    <row r="49" spans="1:19" ht="11.25">
      <c r="A49" s="22" t="s">
        <v>44</v>
      </c>
      <c r="C49" s="23" t="s">
        <v>173</v>
      </c>
      <c r="E49" s="20">
        <v>1959</v>
      </c>
      <c r="G49" s="46">
        <v>0.5</v>
      </c>
      <c r="I49" s="20">
        <f t="shared" si="0"/>
        <v>979.5</v>
      </c>
      <c r="K49" s="5">
        <f t="shared" si="5"/>
        <v>979.5</v>
      </c>
      <c r="M49" s="14">
        <v>0.2335</v>
      </c>
      <c r="O49" s="5">
        <f t="shared" si="4"/>
        <v>228.71325000000002</v>
      </c>
      <c r="Q49" s="16">
        <f t="shared" si="2"/>
        <v>750.78675</v>
      </c>
      <c r="S49" s="16">
        <f t="shared" si="3"/>
        <v>0</v>
      </c>
    </row>
    <row r="50" spans="1:19" ht="11.25">
      <c r="A50" s="22" t="s">
        <v>45</v>
      </c>
      <c r="C50" s="23" t="s">
        <v>174</v>
      </c>
      <c r="E50" s="20">
        <v>979.5</v>
      </c>
      <c r="G50" s="46">
        <v>0.5</v>
      </c>
      <c r="I50" s="20">
        <f t="shared" si="0"/>
        <v>489.75</v>
      </c>
      <c r="K50" s="5">
        <f t="shared" si="5"/>
        <v>489.75</v>
      </c>
      <c r="M50" s="14">
        <v>0.4444</v>
      </c>
      <c r="O50" s="5">
        <f t="shared" si="4"/>
        <v>217.6449</v>
      </c>
      <c r="Q50" s="16">
        <f t="shared" si="2"/>
        <v>272.1051</v>
      </c>
      <c r="S50" s="16">
        <f t="shared" si="3"/>
        <v>0</v>
      </c>
    </row>
    <row r="51" spans="1:19" ht="11.25">
      <c r="A51" s="22" t="s">
        <v>46</v>
      </c>
      <c r="C51" s="23" t="s">
        <v>175</v>
      </c>
      <c r="E51" s="20">
        <v>2938.5</v>
      </c>
      <c r="G51" s="46">
        <v>0.5</v>
      </c>
      <c r="I51" s="20">
        <f t="shared" si="0"/>
        <v>1469.25</v>
      </c>
      <c r="K51" s="5">
        <f t="shared" si="5"/>
        <v>1469.25</v>
      </c>
      <c r="M51" s="14">
        <v>0.3755</v>
      </c>
      <c r="O51" s="5">
        <f t="shared" si="4"/>
        <v>551.703375</v>
      </c>
      <c r="Q51" s="16">
        <f t="shared" si="2"/>
        <v>917.546625</v>
      </c>
      <c r="S51" s="16">
        <f t="shared" si="3"/>
        <v>0</v>
      </c>
    </row>
    <row r="52" spans="1:19" ht="11.25">
      <c r="A52" s="22" t="s">
        <v>47</v>
      </c>
      <c r="C52" s="23" t="s">
        <v>176</v>
      </c>
      <c r="E52" s="20">
        <v>1306</v>
      </c>
      <c r="G52" s="46">
        <v>0.5</v>
      </c>
      <c r="I52" s="20">
        <f t="shared" si="0"/>
        <v>653</v>
      </c>
      <c r="K52" s="5">
        <f t="shared" si="5"/>
        <v>653</v>
      </c>
      <c r="M52" s="14">
        <v>0.2786</v>
      </c>
      <c r="O52" s="5">
        <f t="shared" si="4"/>
        <v>181.9258</v>
      </c>
      <c r="Q52" s="16">
        <f t="shared" si="2"/>
        <v>471.0742</v>
      </c>
      <c r="S52" s="16">
        <f t="shared" si="3"/>
        <v>0</v>
      </c>
    </row>
    <row r="53" spans="1:19" ht="11.25">
      <c r="A53" s="22" t="s">
        <v>48</v>
      </c>
      <c r="C53" s="23" t="s">
        <v>177</v>
      </c>
      <c r="E53" s="20">
        <v>0</v>
      </c>
      <c r="G53" s="46">
        <v>0.5</v>
      </c>
      <c r="I53" s="20">
        <f t="shared" si="0"/>
        <v>0</v>
      </c>
      <c r="K53" s="5">
        <f t="shared" si="5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22" t="s">
        <v>49</v>
      </c>
      <c r="C54" s="23" t="s">
        <v>178</v>
      </c>
      <c r="E54" s="20">
        <v>326.25</v>
      </c>
      <c r="G54" s="46">
        <v>0.5</v>
      </c>
      <c r="I54" s="20">
        <f t="shared" si="0"/>
        <v>163.125</v>
      </c>
      <c r="K54" s="5">
        <f t="shared" si="5"/>
        <v>163.125</v>
      </c>
      <c r="M54" s="14">
        <v>0.3613</v>
      </c>
      <c r="O54" s="5">
        <f t="shared" si="4"/>
        <v>58.9370625</v>
      </c>
      <c r="Q54" s="16">
        <f t="shared" si="2"/>
        <v>104.1879375</v>
      </c>
      <c r="S54" s="16">
        <f t="shared" si="3"/>
        <v>0</v>
      </c>
    </row>
    <row r="55" spans="1:19" ht="11.25">
      <c r="A55" s="22" t="s">
        <v>50</v>
      </c>
      <c r="C55" s="23" t="s">
        <v>179</v>
      </c>
      <c r="E55" s="20">
        <v>0</v>
      </c>
      <c r="G55" s="46">
        <v>0.5</v>
      </c>
      <c r="I55" s="20">
        <f t="shared" si="0"/>
        <v>0</v>
      </c>
      <c r="K55" s="5">
        <f t="shared" si="5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22" t="s">
        <v>51</v>
      </c>
      <c r="C56" s="23" t="s">
        <v>180</v>
      </c>
      <c r="E56" s="20">
        <v>0</v>
      </c>
      <c r="G56" s="46">
        <v>0.5</v>
      </c>
      <c r="I56" s="20">
        <f t="shared" si="0"/>
        <v>0</v>
      </c>
      <c r="K56" s="5">
        <f t="shared" si="5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22" t="s">
        <v>52</v>
      </c>
      <c r="C57" s="23" t="s">
        <v>181</v>
      </c>
      <c r="E57" s="20">
        <v>653</v>
      </c>
      <c r="G57" s="46">
        <v>0.5</v>
      </c>
      <c r="I57" s="20">
        <f t="shared" si="0"/>
        <v>326.5</v>
      </c>
      <c r="K57" s="5">
        <f t="shared" si="5"/>
        <v>326.5</v>
      </c>
      <c r="M57" s="14">
        <v>0.3627</v>
      </c>
      <c r="O57" s="5">
        <f t="shared" si="4"/>
        <v>118.42155000000001</v>
      </c>
      <c r="Q57" s="16">
        <f t="shared" si="2"/>
        <v>208.07844999999998</v>
      </c>
      <c r="S57" s="16">
        <f t="shared" si="3"/>
        <v>0</v>
      </c>
    </row>
    <row r="58" spans="1:19" ht="11.25">
      <c r="A58" s="22" t="s">
        <v>53</v>
      </c>
      <c r="C58" s="23" t="s">
        <v>182</v>
      </c>
      <c r="E58" s="20">
        <v>326.5</v>
      </c>
      <c r="G58" s="46">
        <v>0.5</v>
      </c>
      <c r="I58" s="20">
        <f t="shared" si="0"/>
        <v>163.25</v>
      </c>
      <c r="K58" s="5">
        <f t="shared" si="5"/>
        <v>163.25</v>
      </c>
      <c r="M58" s="14">
        <v>0.3853</v>
      </c>
      <c r="O58" s="5">
        <f t="shared" si="4"/>
        <v>62.900225</v>
      </c>
      <c r="Q58" s="16">
        <f t="shared" si="2"/>
        <v>100.349775</v>
      </c>
      <c r="S58" s="16">
        <f t="shared" si="3"/>
        <v>0</v>
      </c>
    </row>
    <row r="59" spans="1:19" ht="11.25">
      <c r="A59" s="22" t="s">
        <v>54</v>
      </c>
      <c r="C59" s="23" t="s">
        <v>183</v>
      </c>
      <c r="E59" s="20">
        <v>0</v>
      </c>
      <c r="G59" s="46">
        <v>0.5</v>
      </c>
      <c r="I59" s="20">
        <f t="shared" si="0"/>
        <v>0</v>
      </c>
      <c r="K59" s="5">
        <f t="shared" si="5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22" t="s">
        <v>55</v>
      </c>
      <c r="C60" s="23" t="s">
        <v>184</v>
      </c>
      <c r="E60" s="20">
        <v>0</v>
      </c>
      <c r="G60" s="46">
        <v>0.5</v>
      </c>
      <c r="I60" s="20">
        <f t="shared" si="0"/>
        <v>0</v>
      </c>
      <c r="K60" s="5">
        <f t="shared" si="5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22" t="s">
        <v>56</v>
      </c>
      <c r="C61" s="23" t="s">
        <v>185</v>
      </c>
      <c r="E61" s="20">
        <v>979.5</v>
      </c>
      <c r="G61" s="46">
        <v>0.5</v>
      </c>
      <c r="I61" s="20">
        <f t="shared" si="0"/>
        <v>489.75</v>
      </c>
      <c r="K61" s="5">
        <f t="shared" si="5"/>
        <v>489.75</v>
      </c>
      <c r="M61" s="17">
        <v>0.4764</v>
      </c>
      <c r="O61" s="5">
        <f t="shared" si="4"/>
        <v>233.3169</v>
      </c>
      <c r="Q61" s="16">
        <f t="shared" si="2"/>
        <v>256.43309999999997</v>
      </c>
      <c r="S61" s="16">
        <f t="shared" si="3"/>
        <v>0</v>
      </c>
    </row>
    <row r="62" spans="1:19" ht="11.25">
      <c r="A62" s="22" t="s">
        <v>57</v>
      </c>
      <c r="C62" s="23" t="s">
        <v>186</v>
      </c>
      <c r="E62" s="20">
        <v>979.5</v>
      </c>
      <c r="G62" s="46">
        <v>0.5</v>
      </c>
      <c r="I62" s="20">
        <f t="shared" si="0"/>
        <v>489.75</v>
      </c>
      <c r="K62" s="5">
        <f t="shared" si="5"/>
        <v>489.75</v>
      </c>
      <c r="M62" s="14">
        <v>0.4401</v>
      </c>
      <c r="O62" s="5">
        <f t="shared" si="4"/>
        <v>215.538975</v>
      </c>
      <c r="Q62" s="16">
        <f t="shared" si="2"/>
        <v>274.211025</v>
      </c>
      <c r="S62" s="16">
        <f t="shared" si="3"/>
        <v>0</v>
      </c>
    </row>
    <row r="63" spans="1:19" ht="11.25">
      <c r="A63" s="22" t="s">
        <v>58</v>
      </c>
      <c r="C63" s="23" t="s">
        <v>187</v>
      </c>
      <c r="E63" s="20">
        <v>0</v>
      </c>
      <c r="G63" s="46">
        <v>0.5</v>
      </c>
      <c r="I63" s="20">
        <f t="shared" si="0"/>
        <v>0</v>
      </c>
      <c r="K63" s="5">
        <f t="shared" si="5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22" t="s">
        <v>59</v>
      </c>
      <c r="C64" s="23" t="s">
        <v>188</v>
      </c>
      <c r="E64" s="20">
        <v>0</v>
      </c>
      <c r="G64" s="46">
        <v>0.5</v>
      </c>
      <c r="I64" s="20">
        <f t="shared" si="0"/>
        <v>0</v>
      </c>
      <c r="K64" s="5">
        <f t="shared" si="5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22" t="s">
        <v>60</v>
      </c>
      <c r="C65" s="23" t="s">
        <v>189</v>
      </c>
      <c r="E65" s="20">
        <v>0</v>
      </c>
      <c r="G65" s="46">
        <v>0.5</v>
      </c>
      <c r="I65" s="20">
        <f t="shared" si="0"/>
        <v>0</v>
      </c>
      <c r="K65" s="5">
        <f t="shared" si="5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22" t="s">
        <v>61</v>
      </c>
      <c r="C66" s="23" t="s">
        <v>190</v>
      </c>
      <c r="E66" s="20">
        <v>0</v>
      </c>
      <c r="G66" s="46">
        <v>0.5</v>
      </c>
      <c r="I66" s="20">
        <f t="shared" si="0"/>
        <v>0</v>
      </c>
      <c r="K66" s="5">
        <f t="shared" si="5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22" t="s">
        <v>62</v>
      </c>
      <c r="C67" s="23" t="s">
        <v>191</v>
      </c>
      <c r="E67" s="20">
        <v>326.5</v>
      </c>
      <c r="G67" s="46">
        <v>0.5</v>
      </c>
      <c r="I67" s="20">
        <f t="shared" si="0"/>
        <v>163.25</v>
      </c>
      <c r="K67" s="5">
        <f t="shared" si="5"/>
        <v>163.25</v>
      </c>
      <c r="M67" s="14">
        <v>0.4333</v>
      </c>
      <c r="O67" s="5">
        <f t="shared" si="4"/>
        <v>70.736225</v>
      </c>
      <c r="Q67" s="16">
        <f t="shared" si="2"/>
        <v>92.513775</v>
      </c>
      <c r="S67" s="16">
        <f t="shared" si="3"/>
        <v>0</v>
      </c>
    </row>
    <row r="68" spans="1:19" ht="11.25">
      <c r="A68" s="22" t="s">
        <v>63</v>
      </c>
      <c r="C68" s="23" t="s">
        <v>192</v>
      </c>
      <c r="E68" s="20">
        <v>979.5</v>
      </c>
      <c r="G68" s="46">
        <v>0.5</v>
      </c>
      <c r="I68" s="20">
        <f t="shared" si="0"/>
        <v>489.75</v>
      </c>
      <c r="K68" s="5">
        <f t="shared" si="5"/>
        <v>489.75</v>
      </c>
      <c r="M68" s="14">
        <v>0.2834</v>
      </c>
      <c r="O68" s="5">
        <f t="shared" si="4"/>
        <v>138.79515</v>
      </c>
      <c r="Q68" s="16">
        <f t="shared" si="2"/>
        <v>350.95484999999996</v>
      </c>
      <c r="S68" s="16">
        <f t="shared" si="3"/>
        <v>0</v>
      </c>
    </row>
    <row r="69" spans="1:19" ht="11.25">
      <c r="A69" s="22" t="s">
        <v>64</v>
      </c>
      <c r="C69" s="23" t="s">
        <v>193</v>
      </c>
      <c r="E69" s="20">
        <v>0</v>
      </c>
      <c r="G69" s="46">
        <v>0.5</v>
      </c>
      <c r="I69" s="20">
        <f t="shared" si="0"/>
        <v>0</v>
      </c>
      <c r="K69" s="5">
        <f t="shared" si="5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22" t="s">
        <v>65</v>
      </c>
      <c r="C70" s="23" t="s">
        <v>194</v>
      </c>
      <c r="E70" s="20">
        <v>0</v>
      </c>
      <c r="G70" s="46">
        <v>0.5</v>
      </c>
      <c r="I70" s="20">
        <f t="shared" si="0"/>
        <v>0</v>
      </c>
      <c r="K70" s="5">
        <f t="shared" si="5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22" t="s">
        <v>66</v>
      </c>
      <c r="C71" s="23" t="s">
        <v>195</v>
      </c>
      <c r="E71" s="20">
        <v>653</v>
      </c>
      <c r="G71" s="46">
        <v>0.5</v>
      </c>
      <c r="I71" s="20">
        <f t="shared" si="0"/>
        <v>326.5</v>
      </c>
      <c r="K71" s="5">
        <f t="shared" si="5"/>
        <v>326.5</v>
      </c>
      <c r="M71" s="14">
        <v>0.1971</v>
      </c>
      <c r="O71" s="5">
        <f t="shared" si="4"/>
        <v>64.35315</v>
      </c>
      <c r="Q71" s="16">
        <f t="shared" si="2"/>
        <v>262.14685</v>
      </c>
      <c r="S71" s="16">
        <f t="shared" si="3"/>
        <v>0</v>
      </c>
    </row>
    <row r="72" spans="1:19" ht="11.25">
      <c r="A72" s="22" t="s">
        <v>67</v>
      </c>
      <c r="C72" s="23" t="s">
        <v>196</v>
      </c>
      <c r="E72" s="20">
        <v>0</v>
      </c>
      <c r="G72" s="46">
        <v>0.5</v>
      </c>
      <c r="I72" s="20">
        <f t="shared" si="0"/>
        <v>0</v>
      </c>
      <c r="K72" s="5">
        <f t="shared" si="5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22" t="s">
        <v>68</v>
      </c>
      <c r="C73" s="23" t="s">
        <v>197</v>
      </c>
      <c r="E73" s="20">
        <v>0</v>
      </c>
      <c r="G73" s="46">
        <v>0.5</v>
      </c>
      <c r="I73" s="20">
        <f aca="true" t="shared" si="6" ref="I73:I123">E73*G73</f>
        <v>0</v>
      </c>
      <c r="K73" s="5">
        <f aca="true" t="shared" si="7" ref="K73:K104">E73-I73</f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22" t="s">
        <v>69</v>
      </c>
      <c r="C74" s="23" t="s">
        <v>198</v>
      </c>
      <c r="E74" s="20">
        <v>0</v>
      </c>
      <c r="G74" s="46">
        <v>0.5</v>
      </c>
      <c r="I74" s="20">
        <f t="shared" si="6"/>
        <v>0</v>
      </c>
      <c r="K74" s="5">
        <f t="shared" si="7"/>
        <v>0</v>
      </c>
      <c r="M74" s="14">
        <v>0.4083</v>
      </c>
      <c r="O74" s="5">
        <f t="shared" si="4"/>
        <v>0</v>
      </c>
      <c r="Q74" s="16">
        <f aca="true" t="shared" si="8" ref="Q74:Q134">K74-O74</f>
        <v>0</v>
      </c>
      <c r="S74" s="16">
        <f aca="true" t="shared" si="9" ref="S74:S136">E74-(I74+O74+Q74)</f>
        <v>0</v>
      </c>
    </row>
    <row r="75" spans="1:19" ht="11.25">
      <c r="A75" s="22" t="s">
        <v>70</v>
      </c>
      <c r="C75" s="23" t="s">
        <v>199</v>
      </c>
      <c r="E75" s="20">
        <v>0</v>
      </c>
      <c r="G75" s="46">
        <v>0.5</v>
      </c>
      <c r="I75" s="20">
        <f t="shared" si="6"/>
        <v>0</v>
      </c>
      <c r="K75" s="5">
        <f t="shared" si="7"/>
        <v>0</v>
      </c>
      <c r="M75" s="14">
        <v>0.2865</v>
      </c>
      <c r="O75" s="5">
        <f aca="true" t="shared" si="10" ref="O75:O134">K75*M75</f>
        <v>0</v>
      </c>
      <c r="Q75" s="16">
        <f t="shared" si="8"/>
        <v>0</v>
      </c>
      <c r="S75" s="16">
        <f t="shared" si="9"/>
        <v>0</v>
      </c>
    </row>
    <row r="76" spans="1:19" ht="11.25">
      <c r="A76" s="22" t="s">
        <v>71</v>
      </c>
      <c r="C76" s="23" t="s">
        <v>200</v>
      </c>
      <c r="E76" s="20">
        <v>326.5</v>
      </c>
      <c r="G76" s="46">
        <v>0.5</v>
      </c>
      <c r="I76" s="20">
        <f t="shared" si="6"/>
        <v>163.25</v>
      </c>
      <c r="K76" s="5">
        <f t="shared" si="7"/>
        <v>163.25</v>
      </c>
      <c r="M76" s="14">
        <v>0.2539</v>
      </c>
      <c r="O76" s="5">
        <f t="shared" si="10"/>
        <v>41.449175000000004</v>
      </c>
      <c r="Q76" s="16">
        <f t="shared" si="8"/>
        <v>121.800825</v>
      </c>
      <c r="S76" s="16">
        <f t="shared" si="9"/>
        <v>0</v>
      </c>
    </row>
    <row r="77" spans="1:19" ht="11.25">
      <c r="A77" s="22" t="s">
        <v>72</v>
      </c>
      <c r="C77" s="23" t="s">
        <v>201</v>
      </c>
      <c r="E77" s="20">
        <v>0</v>
      </c>
      <c r="G77" s="46">
        <v>0.5</v>
      </c>
      <c r="I77" s="20">
        <f t="shared" si="6"/>
        <v>0</v>
      </c>
      <c r="K77" s="5">
        <f t="shared" si="7"/>
        <v>0</v>
      </c>
      <c r="M77" s="14">
        <v>0.2355</v>
      </c>
      <c r="O77" s="5">
        <f t="shared" si="10"/>
        <v>0</v>
      </c>
      <c r="Q77" s="16">
        <f t="shared" si="8"/>
        <v>0</v>
      </c>
      <c r="S77" s="16">
        <f t="shared" si="9"/>
        <v>0</v>
      </c>
    </row>
    <row r="78" spans="1:19" ht="11.25">
      <c r="A78" s="22" t="s">
        <v>73</v>
      </c>
      <c r="C78" s="23" t="s">
        <v>202</v>
      </c>
      <c r="E78" s="20">
        <v>0</v>
      </c>
      <c r="G78" s="46">
        <v>0.5</v>
      </c>
      <c r="I78" s="20">
        <f t="shared" si="6"/>
        <v>0</v>
      </c>
      <c r="K78" s="5">
        <f t="shared" si="7"/>
        <v>0</v>
      </c>
      <c r="M78" s="14">
        <v>0.4342</v>
      </c>
      <c r="O78" s="5">
        <f t="shared" si="10"/>
        <v>0</v>
      </c>
      <c r="Q78" s="16">
        <f t="shared" si="8"/>
        <v>0</v>
      </c>
      <c r="S78" s="16">
        <f t="shared" si="9"/>
        <v>0</v>
      </c>
    </row>
    <row r="79" spans="1:19" ht="11.25">
      <c r="A79" s="22" t="s">
        <v>74</v>
      </c>
      <c r="C79" s="23" t="s">
        <v>203</v>
      </c>
      <c r="E79" s="20">
        <v>0</v>
      </c>
      <c r="G79" s="46">
        <v>0.5</v>
      </c>
      <c r="I79" s="20">
        <f t="shared" si="6"/>
        <v>0</v>
      </c>
      <c r="K79" s="5">
        <f t="shared" si="7"/>
        <v>0</v>
      </c>
      <c r="M79" s="14">
        <v>0.2232</v>
      </c>
      <c r="O79" s="5">
        <f t="shared" si="10"/>
        <v>0</v>
      </c>
      <c r="Q79" s="16">
        <f t="shared" si="8"/>
        <v>0</v>
      </c>
      <c r="S79" s="16">
        <f t="shared" si="9"/>
        <v>0</v>
      </c>
    </row>
    <row r="80" spans="1:19" ht="11.25">
      <c r="A80" s="22" t="s">
        <v>75</v>
      </c>
      <c r="C80" s="23" t="s">
        <v>204</v>
      </c>
      <c r="E80" s="20">
        <v>0</v>
      </c>
      <c r="G80" s="46">
        <v>0.5</v>
      </c>
      <c r="I80" s="20">
        <f t="shared" si="6"/>
        <v>0</v>
      </c>
      <c r="K80" s="5">
        <f t="shared" si="7"/>
        <v>0</v>
      </c>
      <c r="M80" s="14">
        <v>0.3716</v>
      </c>
      <c r="O80" s="5">
        <f t="shared" si="10"/>
        <v>0</v>
      </c>
      <c r="Q80" s="16">
        <f t="shared" si="8"/>
        <v>0</v>
      </c>
      <c r="S80" s="16">
        <f t="shared" si="9"/>
        <v>0</v>
      </c>
    </row>
    <row r="81" spans="1:19" ht="11.25">
      <c r="A81" s="22" t="s">
        <v>76</v>
      </c>
      <c r="C81" s="23" t="s">
        <v>205</v>
      </c>
      <c r="E81" s="20">
        <v>2285.5</v>
      </c>
      <c r="G81" s="46">
        <v>0.5</v>
      </c>
      <c r="I81" s="20">
        <f t="shared" si="6"/>
        <v>1142.75</v>
      </c>
      <c r="K81" s="5">
        <f t="shared" si="7"/>
        <v>1142.75</v>
      </c>
      <c r="M81" s="14">
        <v>0.3414</v>
      </c>
      <c r="O81" s="5">
        <f t="shared" si="10"/>
        <v>390.13485</v>
      </c>
      <c r="Q81" s="16">
        <f t="shared" si="8"/>
        <v>752.6151500000001</v>
      </c>
      <c r="S81" s="16">
        <f t="shared" si="9"/>
        <v>0</v>
      </c>
    </row>
    <row r="82" spans="1:19" ht="11.25">
      <c r="A82" s="22" t="s">
        <v>77</v>
      </c>
      <c r="C82" s="23" t="s">
        <v>206</v>
      </c>
      <c r="E82" s="20">
        <v>1959</v>
      </c>
      <c r="G82" s="46">
        <v>0.5</v>
      </c>
      <c r="I82" s="20">
        <f t="shared" si="6"/>
        <v>979.5</v>
      </c>
      <c r="K82" s="5">
        <f t="shared" si="7"/>
        <v>979.5</v>
      </c>
      <c r="M82" s="14">
        <v>0.2923</v>
      </c>
      <c r="O82" s="5">
        <f t="shared" si="10"/>
        <v>286.30785000000003</v>
      </c>
      <c r="Q82" s="16">
        <f t="shared" si="8"/>
        <v>693.19215</v>
      </c>
      <c r="S82" s="16">
        <f t="shared" si="9"/>
        <v>0</v>
      </c>
    </row>
    <row r="83" spans="1:19" ht="11.25">
      <c r="A83" s="22" t="s">
        <v>78</v>
      </c>
      <c r="C83" s="23" t="s">
        <v>207</v>
      </c>
      <c r="E83" s="20">
        <v>0</v>
      </c>
      <c r="G83" s="46">
        <v>0.5</v>
      </c>
      <c r="I83" s="20">
        <f t="shared" si="6"/>
        <v>0</v>
      </c>
      <c r="K83" s="5">
        <f t="shared" si="7"/>
        <v>0</v>
      </c>
      <c r="M83" s="14">
        <v>0.4199</v>
      </c>
      <c r="O83" s="5">
        <f t="shared" si="10"/>
        <v>0</v>
      </c>
      <c r="Q83" s="16">
        <f t="shared" si="8"/>
        <v>0</v>
      </c>
      <c r="S83" s="16">
        <f t="shared" si="9"/>
        <v>0</v>
      </c>
    </row>
    <row r="84" spans="1:19" ht="11.25">
      <c r="A84" s="22" t="s">
        <v>79</v>
      </c>
      <c r="C84" s="23" t="s">
        <v>208</v>
      </c>
      <c r="E84" s="20">
        <v>1306</v>
      </c>
      <c r="G84" s="46">
        <v>0.5</v>
      </c>
      <c r="I84" s="20">
        <f t="shared" si="6"/>
        <v>653</v>
      </c>
      <c r="K84" s="5">
        <f t="shared" si="7"/>
        <v>653</v>
      </c>
      <c r="M84" s="14">
        <v>0.3227</v>
      </c>
      <c r="O84" s="5">
        <f t="shared" si="10"/>
        <v>210.7231</v>
      </c>
      <c r="Q84" s="16">
        <f t="shared" si="8"/>
        <v>442.2769</v>
      </c>
      <c r="S84" s="16">
        <f t="shared" si="9"/>
        <v>0</v>
      </c>
    </row>
    <row r="85" spans="1:19" ht="11.25">
      <c r="A85" s="22" t="s">
        <v>80</v>
      </c>
      <c r="C85" s="23" t="s">
        <v>209</v>
      </c>
      <c r="E85" s="20">
        <v>2938.5</v>
      </c>
      <c r="G85" s="46">
        <v>0.5</v>
      </c>
      <c r="I85" s="20">
        <f t="shared" si="6"/>
        <v>1469.25</v>
      </c>
      <c r="K85" s="5">
        <f t="shared" si="7"/>
        <v>1469.25</v>
      </c>
      <c r="M85" s="14">
        <v>0.4397</v>
      </c>
      <c r="O85" s="5">
        <f t="shared" si="10"/>
        <v>646.029225</v>
      </c>
      <c r="Q85" s="16">
        <f t="shared" si="8"/>
        <v>823.220775</v>
      </c>
      <c r="S85" s="16">
        <f t="shared" si="9"/>
        <v>0</v>
      </c>
    </row>
    <row r="86" spans="1:19" ht="11.25">
      <c r="A86" s="22" t="s">
        <v>81</v>
      </c>
      <c r="C86" s="23" t="s">
        <v>210</v>
      </c>
      <c r="E86" s="20">
        <v>653</v>
      </c>
      <c r="G86" s="46">
        <v>0.5</v>
      </c>
      <c r="I86" s="20">
        <f t="shared" si="6"/>
        <v>326.5</v>
      </c>
      <c r="K86" s="5">
        <f t="shared" si="7"/>
        <v>326.5</v>
      </c>
      <c r="M86" s="14">
        <v>0.2336</v>
      </c>
      <c r="O86" s="5">
        <f t="shared" si="10"/>
        <v>76.2704</v>
      </c>
      <c r="Q86" s="16">
        <f t="shared" si="8"/>
        <v>250.2296</v>
      </c>
      <c r="S86" s="16">
        <f t="shared" si="9"/>
        <v>0</v>
      </c>
    </row>
    <row r="87" spans="1:19" ht="11.25">
      <c r="A87" s="22" t="s">
        <v>82</v>
      </c>
      <c r="C87" s="23" t="s">
        <v>211</v>
      </c>
      <c r="E87" s="20">
        <v>979.5</v>
      </c>
      <c r="G87" s="46">
        <v>0.5</v>
      </c>
      <c r="I87" s="20">
        <f t="shared" si="6"/>
        <v>489.75</v>
      </c>
      <c r="K87" s="5">
        <f t="shared" si="7"/>
        <v>489.75</v>
      </c>
      <c r="M87" s="14">
        <v>0.3445</v>
      </c>
      <c r="O87" s="5">
        <f t="shared" si="10"/>
        <v>168.718875</v>
      </c>
      <c r="Q87" s="16">
        <f t="shared" si="8"/>
        <v>321.031125</v>
      </c>
      <c r="S87" s="16">
        <f t="shared" si="9"/>
        <v>0</v>
      </c>
    </row>
    <row r="88" spans="1:19" ht="11.25">
      <c r="A88" s="22" t="s">
        <v>83</v>
      </c>
      <c r="C88" s="23" t="s">
        <v>212</v>
      </c>
      <c r="E88" s="20">
        <v>1306</v>
      </c>
      <c r="G88" s="46">
        <v>0.5</v>
      </c>
      <c r="I88" s="20">
        <f t="shared" si="6"/>
        <v>653</v>
      </c>
      <c r="K88" s="5">
        <f t="shared" si="7"/>
        <v>653</v>
      </c>
      <c r="M88" s="14">
        <v>0.1894</v>
      </c>
      <c r="O88" s="5">
        <f t="shared" si="10"/>
        <v>123.6782</v>
      </c>
      <c r="Q88" s="16">
        <f t="shared" si="8"/>
        <v>529.3217999999999</v>
      </c>
      <c r="S88" s="16">
        <f t="shared" si="9"/>
        <v>0</v>
      </c>
    </row>
    <row r="89" spans="1:19" ht="11.25">
      <c r="A89" s="22" t="s">
        <v>84</v>
      </c>
      <c r="C89" s="23" t="s">
        <v>213</v>
      </c>
      <c r="E89" s="20">
        <v>326.5</v>
      </c>
      <c r="G89" s="46">
        <v>0.5</v>
      </c>
      <c r="I89" s="20">
        <f t="shared" si="6"/>
        <v>163.25</v>
      </c>
      <c r="K89" s="5">
        <f t="shared" si="7"/>
        <v>163.25</v>
      </c>
      <c r="M89" s="14">
        <v>0.3154</v>
      </c>
      <c r="O89" s="5">
        <f t="shared" si="10"/>
        <v>51.48905</v>
      </c>
      <c r="Q89" s="16">
        <f t="shared" si="8"/>
        <v>111.76095000000001</v>
      </c>
      <c r="S89" s="16">
        <f t="shared" si="9"/>
        <v>0</v>
      </c>
    </row>
    <row r="90" spans="1:19" ht="11.25">
      <c r="A90" s="22" t="s">
        <v>85</v>
      </c>
      <c r="C90" s="23" t="s">
        <v>214</v>
      </c>
      <c r="E90" s="20">
        <v>653</v>
      </c>
      <c r="G90" s="46">
        <v>0.5</v>
      </c>
      <c r="I90" s="20">
        <f t="shared" si="6"/>
        <v>326.5</v>
      </c>
      <c r="K90" s="5">
        <f t="shared" si="7"/>
        <v>326.5</v>
      </c>
      <c r="M90" s="14">
        <v>0.3517</v>
      </c>
      <c r="O90" s="5">
        <f t="shared" si="10"/>
        <v>114.83005</v>
      </c>
      <c r="Q90" s="16">
        <f t="shared" si="8"/>
        <v>211.66995</v>
      </c>
      <c r="S90" s="16">
        <f t="shared" si="9"/>
        <v>0</v>
      </c>
    </row>
    <row r="91" spans="1:19" ht="11.25">
      <c r="A91" s="22" t="s">
        <v>86</v>
      </c>
      <c r="C91" s="23" t="s">
        <v>215</v>
      </c>
      <c r="E91" s="20">
        <v>653</v>
      </c>
      <c r="G91" s="46">
        <v>0.5</v>
      </c>
      <c r="I91" s="20">
        <f t="shared" si="6"/>
        <v>326.5</v>
      </c>
      <c r="K91" s="5">
        <f t="shared" si="7"/>
        <v>326.5</v>
      </c>
      <c r="M91" s="14">
        <v>0.2337</v>
      </c>
      <c r="O91" s="5">
        <f t="shared" si="10"/>
        <v>76.30305</v>
      </c>
      <c r="Q91" s="16">
        <f t="shared" si="8"/>
        <v>250.19695000000002</v>
      </c>
      <c r="S91" s="16">
        <f t="shared" si="9"/>
        <v>0</v>
      </c>
    </row>
    <row r="92" spans="1:19" ht="11.25">
      <c r="A92" s="22" t="s">
        <v>87</v>
      </c>
      <c r="C92" s="23" t="s">
        <v>216</v>
      </c>
      <c r="E92" s="20">
        <v>0</v>
      </c>
      <c r="G92" s="46">
        <v>0.5</v>
      </c>
      <c r="I92" s="20">
        <f t="shared" si="6"/>
        <v>0</v>
      </c>
      <c r="K92" s="5">
        <f t="shared" si="7"/>
        <v>0</v>
      </c>
      <c r="M92" s="14">
        <v>0.323</v>
      </c>
      <c r="O92" s="5">
        <f t="shared" si="10"/>
        <v>0</v>
      </c>
      <c r="Q92" s="16">
        <f t="shared" si="8"/>
        <v>0</v>
      </c>
      <c r="S92" s="16">
        <f t="shared" si="9"/>
        <v>0</v>
      </c>
    </row>
    <row r="93" spans="1:19" ht="11.25">
      <c r="A93" s="22" t="s">
        <v>88</v>
      </c>
      <c r="C93" s="23" t="s">
        <v>217</v>
      </c>
      <c r="E93" s="20">
        <v>2612</v>
      </c>
      <c r="G93" s="46">
        <v>0.5</v>
      </c>
      <c r="I93" s="20">
        <f t="shared" si="6"/>
        <v>1306</v>
      </c>
      <c r="K93" s="5">
        <f t="shared" si="7"/>
        <v>1306</v>
      </c>
      <c r="M93" s="14">
        <v>0.4588</v>
      </c>
      <c r="O93" s="5">
        <f t="shared" si="10"/>
        <v>599.1928</v>
      </c>
      <c r="Q93" s="16">
        <f t="shared" si="8"/>
        <v>706.8072</v>
      </c>
      <c r="S93" s="16">
        <f t="shared" si="9"/>
        <v>0</v>
      </c>
    </row>
    <row r="94" spans="1:19" ht="11.25">
      <c r="A94" s="22" t="s">
        <v>89</v>
      </c>
      <c r="C94" s="23" t="s">
        <v>218</v>
      </c>
      <c r="E94" s="20">
        <v>0</v>
      </c>
      <c r="G94" s="46">
        <v>0.5</v>
      </c>
      <c r="I94" s="20">
        <f t="shared" si="6"/>
        <v>0</v>
      </c>
      <c r="K94" s="5">
        <f t="shared" si="7"/>
        <v>0</v>
      </c>
      <c r="M94" s="14">
        <v>0.4439</v>
      </c>
      <c r="O94" s="5">
        <f t="shared" si="10"/>
        <v>0</v>
      </c>
      <c r="Q94" s="16">
        <f t="shared" si="8"/>
        <v>0</v>
      </c>
      <c r="S94" s="16">
        <f t="shared" si="9"/>
        <v>0</v>
      </c>
    </row>
    <row r="95" spans="1:19" ht="11.25">
      <c r="A95" s="22" t="s">
        <v>90</v>
      </c>
      <c r="C95" s="23" t="s">
        <v>219</v>
      </c>
      <c r="E95" s="20">
        <v>0</v>
      </c>
      <c r="G95" s="46">
        <v>0.5</v>
      </c>
      <c r="I95" s="20">
        <f t="shared" si="6"/>
        <v>0</v>
      </c>
      <c r="K95" s="5">
        <f t="shared" si="7"/>
        <v>0</v>
      </c>
      <c r="M95" s="14">
        <v>0.3979</v>
      </c>
      <c r="O95" s="5">
        <f t="shared" si="10"/>
        <v>0</v>
      </c>
      <c r="Q95" s="16">
        <f t="shared" si="8"/>
        <v>0</v>
      </c>
      <c r="S95" s="16">
        <f t="shared" si="9"/>
        <v>0</v>
      </c>
    </row>
    <row r="96" spans="1:19" ht="11.25">
      <c r="A96" s="22" t="s">
        <v>91</v>
      </c>
      <c r="C96" s="23" t="s">
        <v>220</v>
      </c>
      <c r="E96" s="20">
        <v>653</v>
      </c>
      <c r="G96" s="46">
        <v>0.5</v>
      </c>
      <c r="I96" s="20">
        <f t="shared" si="6"/>
        <v>326.5</v>
      </c>
      <c r="K96" s="5">
        <f t="shared" si="7"/>
        <v>326.5</v>
      </c>
      <c r="M96" s="14">
        <v>0.2387</v>
      </c>
      <c r="O96" s="5">
        <f t="shared" si="10"/>
        <v>77.93554999999999</v>
      </c>
      <c r="Q96" s="16">
        <f t="shared" si="8"/>
        <v>248.56445000000002</v>
      </c>
      <c r="S96" s="16">
        <f t="shared" si="9"/>
        <v>0</v>
      </c>
    </row>
    <row r="97" spans="1:19" ht="11.25">
      <c r="A97" s="22" t="s">
        <v>92</v>
      </c>
      <c r="C97" s="23" t="s">
        <v>221</v>
      </c>
      <c r="E97" s="20">
        <v>1959</v>
      </c>
      <c r="G97" s="46">
        <v>0.5</v>
      </c>
      <c r="I97" s="20">
        <f t="shared" si="6"/>
        <v>979.5</v>
      </c>
      <c r="K97" s="5">
        <f t="shared" si="7"/>
        <v>979.5</v>
      </c>
      <c r="M97" s="14">
        <v>0.2455</v>
      </c>
      <c r="O97" s="5">
        <f t="shared" si="10"/>
        <v>240.46725</v>
      </c>
      <c r="Q97" s="16">
        <f t="shared" si="8"/>
        <v>739.03275</v>
      </c>
      <c r="S97" s="16">
        <f t="shared" si="9"/>
        <v>0</v>
      </c>
    </row>
    <row r="98" spans="1:19" ht="11.25">
      <c r="A98" s="22" t="s">
        <v>93</v>
      </c>
      <c r="C98" s="23" t="s">
        <v>222</v>
      </c>
      <c r="E98" s="20">
        <v>0</v>
      </c>
      <c r="G98" s="46">
        <v>0.5</v>
      </c>
      <c r="I98" s="20">
        <f t="shared" si="6"/>
        <v>0</v>
      </c>
      <c r="K98" s="5">
        <f t="shared" si="7"/>
        <v>0</v>
      </c>
      <c r="M98" s="14">
        <v>0.3853</v>
      </c>
      <c r="O98" s="5">
        <f t="shared" si="10"/>
        <v>0</v>
      </c>
      <c r="Q98" s="16">
        <f t="shared" si="8"/>
        <v>0</v>
      </c>
      <c r="S98" s="16">
        <f t="shared" si="9"/>
        <v>0</v>
      </c>
    </row>
    <row r="99" spans="1:19" ht="11.25">
      <c r="A99" s="22" t="s">
        <v>94</v>
      </c>
      <c r="C99" s="23" t="s">
        <v>223</v>
      </c>
      <c r="E99" s="20">
        <v>979.5</v>
      </c>
      <c r="G99" s="46">
        <v>0.5</v>
      </c>
      <c r="I99" s="20">
        <f t="shared" si="6"/>
        <v>489.75</v>
      </c>
      <c r="K99" s="5">
        <f t="shared" si="7"/>
        <v>489.75</v>
      </c>
      <c r="M99" s="14">
        <v>0.276</v>
      </c>
      <c r="O99" s="5">
        <f t="shared" si="10"/>
        <v>135.17100000000002</v>
      </c>
      <c r="Q99" s="16">
        <f t="shared" si="8"/>
        <v>354.57899999999995</v>
      </c>
      <c r="S99" s="16">
        <f t="shared" si="9"/>
        <v>0</v>
      </c>
    </row>
    <row r="100" spans="1:19" ht="11.25">
      <c r="A100" s="22" t="s">
        <v>95</v>
      </c>
      <c r="C100" s="23" t="s">
        <v>224</v>
      </c>
      <c r="E100" s="20">
        <v>1306</v>
      </c>
      <c r="G100" s="46">
        <v>0.5</v>
      </c>
      <c r="I100" s="20">
        <f t="shared" si="6"/>
        <v>653</v>
      </c>
      <c r="K100" s="5">
        <f t="shared" si="7"/>
        <v>653</v>
      </c>
      <c r="M100" s="14">
        <v>0.3025</v>
      </c>
      <c r="O100" s="5">
        <f t="shared" si="10"/>
        <v>197.5325</v>
      </c>
      <c r="Q100" s="16">
        <f t="shared" si="8"/>
        <v>455.4675</v>
      </c>
      <c r="S100" s="16">
        <f t="shared" si="9"/>
        <v>0</v>
      </c>
    </row>
    <row r="101" spans="1:19" ht="11.25">
      <c r="A101" s="22" t="s">
        <v>96</v>
      </c>
      <c r="C101" s="23" t="s">
        <v>225</v>
      </c>
      <c r="E101" s="20">
        <v>3265</v>
      </c>
      <c r="G101" s="46">
        <v>0.5</v>
      </c>
      <c r="I101" s="20">
        <f t="shared" si="6"/>
        <v>1632.5</v>
      </c>
      <c r="K101" s="5">
        <f t="shared" si="7"/>
        <v>1632.5</v>
      </c>
      <c r="M101" s="14">
        <v>0.2755</v>
      </c>
      <c r="O101" s="5">
        <f t="shared" si="10"/>
        <v>449.75375</v>
      </c>
      <c r="Q101" s="16">
        <f t="shared" si="8"/>
        <v>1182.74625</v>
      </c>
      <c r="S101" s="16">
        <f t="shared" si="9"/>
        <v>0</v>
      </c>
    </row>
    <row r="102" spans="1:19" ht="11.25">
      <c r="A102" s="22" t="s">
        <v>97</v>
      </c>
      <c r="C102" s="23" t="s">
        <v>226</v>
      </c>
      <c r="E102" s="20">
        <v>3265</v>
      </c>
      <c r="G102" s="46">
        <v>0.5</v>
      </c>
      <c r="I102" s="20">
        <f t="shared" si="6"/>
        <v>1632.5</v>
      </c>
      <c r="K102" s="5">
        <f t="shared" si="7"/>
        <v>1632.5</v>
      </c>
      <c r="M102" s="14">
        <v>0.2708</v>
      </c>
      <c r="O102" s="5">
        <f t="shared" si="10"/>
        <v>442.08099999999996</v>
      </c>
      <c r="Q102" s="16">
        <f t="shared" si="8"/>
        <v>1190.419</v>
      </c>
      <c r="S102" s="16">
        <f t="shared" si="9"/>
        <v>0</v>
      </c>
    </row>
    <row r="103" spans="1:19" ht="11.25">
      <c r="A103" s="22" t="s">
        <v>98</v>
      </c>
      <c r="C103" s="23" t="s">
        <v>227</v>
      </c>
      <c r="E103" s="20">
        <v>0</v>
      </c>
      <c r="G103" s="46">
        <v>0.5</v>
      </c>
      <c r="I103" s="20">
        <f t="shared" si="6"/>
        <v>0</v>
      </c>
      <c r="K103" s="5">
        <f t="shared" si="7"/>
        <v>0</v>
      </c>
      <c r="M103" s="14">
        <v>0.3888</v>
      </c>
      <c r="O103" s="5">
        <f t="shared" si="10"/>
        <v>0</v>
      </c>
      <c r="Q103" s="16">
        <f t="shared" si="8"/>
        <v>0</v>
      </c>
      <c r="S103" s="16">
        <f t="shared" si="9"/>
        <v>0</v>
      </c>
    </row>
    <row r="104" spans="1:19" ht="11.25">
      <c r="A104" s="22" t="s">
        <v>99</v>
      </c>
      <c r="C104" s="23" t="s">
        <v>228</v>
      </c>
      <c r="E104" s="20">
        <v>3918</v>
      </c>
      <c r="G104" s="46">
        <v>0.5</v>
      </c>
      <c r="I104" s="20">
        <f t="shared" si="6"/>
        <v>1959</v>
      </c>
      <c r="K104" s="5">
        <f t="shared" si="7"/>
        <v>1959</v>
      </c>
      <c r="M104" s="14">
        <v>0.5309</v>
      </c>
      <c r="O104" s="5">
        <f t="shared" si="10"/>
        <v>1040.0331</v>
      </c>
      <c r="Q104" s="16">
        <f t="shared" si="8"/>
        <v>918.9668999999999</v>
      </c>
      <c r="S104" s="16">
        <f t="shared" si="9"/>
        <v>0</v>
      </c>
    </row>
    <row r="105" spans="1:19" ht="11.25">
      <c r="A105" s="22" t="s">
        <v>100</v>
      </c>
      <c r="C105" s="23" t="s">
        <v>229</v>
      </c>
      <c r="E105" s="20">
        <v>979.5</v>
      </c>
      <c r="G105" s="46">
        <v>0.5</v>
      </c>
      <c r="I105" s="20">
        <f t="shared" si="6"/>
        <v>489.75</v>
      </c>
      <c r="K105" s="5">
        <f aca="true" t="shared" si="11" ref="K105:K138">E105-I105</f>
        <v>489.75</v>
      </c>
      <c r="M105" s="14">
        <v>0.2547</v>
      </c>
      <c r="O105" s="5">
        <f t="shared" si="10"/>
        <v>124.739325</v>
      </c>
      <c r="Q105" s="16">
        <f t="shared" si="8"/>
        <v>365.010675</v>
      </c>
      <c r="S105" s="16">
        <f t="shared" si="9"/>
        <v>0</v>
      </c>
    </row>
    <row r="106" spans="1:19" ht="11.25">
      <c r="A106" s="22" t="s">
        <v>101</v>
      </c>
      <c r="C106" s="23" t="s">
        <v>230</v>
      </c>
      <c r="E106" s="20">
        <v>653</v>
      </c>
      <c r="G106" s="46">
        <v>0.5</v>
      </c>
      <c r="I106" s="20">
        <f t="shared" si="6"/>
        <v>326.5</v>
      </c>
      <c r="K106" s="5">
        <f t="shared" si="11"/>
        <v>326.5</v>
      </c>
      <c r="M106" s="14">
        <v>0.2329</v>
      </c>
      <c r="O106" s="5">
        <f t="shared" si="10"/>
        <v>76.04185</v>
      </c>
      <c r="Q106" s="16">
        <f t="shared" si="8"/>
        <v>250.45815</v>
      </c>
      <c r="S106" s="16">
        <f t="shared" si="9"/>
        <v>0</v>
      </c>
    </row>
    <row r="107" spans="1:19" ht="11.25">
      <c r="A107" s="22" t="s">
        <v>102</v>
      </c>
      <c r="C107" s="23" t="s">
        <v>231</v>
      </c>
      <c r="E107" s="20">
        <v>0</v>
      </c>
      <c r="G107" s="46">
        <v>0.5</v>
      </c>
      <c r="I107" s="20">
        <f t="shared" si="6"/>
        <v>0</v>
      </c>
      <c r="K107" s="5">
        <f t="shared" si="11"/>
        <v>0</v>
      </c>
      <c r="M107" s="14">
        <v>0.3068</v>
      </c>
      <c r="O107" s="5">
        <f t="shared" si="10"/>
        <v>0</v>
      </c>
      <c r="Q107" s="16">
        <f t="shared" si="8"/>
        <v>0</v>
      </c>
      <c r="S107" s="16">
        <f t="shared" si="9"/>
        <v>0</v>
      </c>
    </row>
    <row r="108" spans="1:19" ht="11.25">
      <c r="A108" s="22" t="s">
        <v>103</v>
      </c>
      <c r="C108" s="23" t="s">
        <v>232</v>
      </c>
      <c r="E108" s="20">
        <v>1306</v>
      </c>
      <c r="G108" s="46">
        <v>0.5</v>
      </c>
      <c r="I108" s="20">
        <f t="shared" si="6"/>
        <v>653</v>
      </c>
      <c r="K108" s="5">
        <f t="shared" si="11"/>
        <v>653</v>
      </c>
      <c r="M108" s="14">
        <v>0.3715</v>
      </c>
      <c r="O108" s="5">
        <f t="shared" si="10"/>
        <v>242.5895</v>
      </c>
      <c r="Q108" s="16">
        <f t="shared" si="8"/>
        <v>410.4105</v>
      </c>
      <c r="S108" s="16">
        <f t="shared" si="9"/>
        <v>0</v>
      </c>
    </row>
    <row r="109" spans="1:19" ht="11.25">
      <c r="A109" s="22" t="s">
        <v>104</v>
      </c>
      <c r="C109" s="23" t="s">
        <v>233</v>
      </c>
      <c r="E109" s="20">
        <v>0</v>
      </c>
      <c r="G109" s="46">
        <v>0.5</v>
      </c>
      <c r="I109" s="20">
        <f t="shared" si="6"/>
        <v>0</v>
      </c>
      <c r="K109" s="5">
        <f t="shared" si="11"/>
        <v>0</v>
      </c>
      <c r="M109" s="14">
        <v>0.4027</v>
      </c>
      <c r="O109" s="5">
        <f t="shared" si="10"/>
        <v>0</v>
      </c>
      <c r="Q109" s="16">
        <f t="shared" si="8"/>
        <v>0</v>
      </c>
      <c r="S109" s="16">
        <f t="shared" si="9"/>
        <v>0</v>
      </c>
    </row>
    <row r="110" spans="1:19" ht="11.25">
      <c r="A110" s="22" t="s">
        <v>105</v>
      </c>
      <c r="C110" s="23" t="s">
        <v>234</v>
      </c>
      <c r="E110" s="20">
        <v>0</v>
      </c>
      <c r="G110" s="46">
        <v>0.5</v>
      </c>
      <c r="I110" s="20">
        <f t="shared" si="6"/>
        <v>0</v>
      </c>
      <c r="K110" s="5">
        <f t="shared" si="11"/>
        <v>0</v>
      </c>
      <c r="M110" s="14">
        <v>0.2496</v>
      </c>
      <c r="O110" s="5">
        <f t="shared" si="10"/>
        <v>0</v>
      </c>
      <c r="Q110" s="16">
        <f t="shared" si="8"/>
        <v>0</v>
      </c>
      <c r="S110" s="16">
        <f t="shared" si="9"/>
        <v>0</v>
      </c>
    </row>
    <row r="111" spans="1:19" ht="11.25">
      <c r="A111" s="22" t="s">
        <v>106</v>
      </c>
      <c r="C111" s="23" t="s">
        <v>235</v>
      </c>
      <c r="E111" s="20">
        <v>0</v>
      </c>
      <c r="G111" s="46">
        <v>0.5</v>
      </c>
      <c r="I111" s="20">
        <f t="shared" si="6"/>
        <v>0</v>
      </c>
      <c r="K111" s="5">
        <f t="shared" si="11"/>
        <v>0</v>
      </c>
      <c r="M111" s="14">
        <v>0.2223</v>
      </c>
      <c r="O111" s="5">
        <f t="shared" si="10"/>
        <v>0</v>
      </c>
      <c r="Q111" s="16">
        <f t="shared" si="8"/>
        <v>0</v>
      </c>
      <c r="S111" s="16">
        <f t="shared" si="9"/>
        <v>0</v>
      </c>
    </row>
    <row r="112" spans="1:19" ht="11.25">
      <c r="A112" s="22" t="s">
        <v>107</v>
      </c>
      <c r="C112" s="23" t="s">
        <v>236</v>
      </c>
      <c r="E112" s="20">
        <v>0</v>
      </c>
      <c r="G112" s="46">
        <v>0.5</v>
      </c>
      <c r="I112" s="20">
        <f t="shared" si="6"/>
        <v>0</v>
      </c>
      <c r="K112" s="5">
        <f t="shared" si="11"/>
        <v>0</v>
      </c>
      <c r="M112" s="14">
        <v>0.371</v>
      </c>
      <c r="O112" s="5">
        <f t="shared" si="10"/>
        <v>0</v>
      </c>
      <c r="Q112" s="16">
        <f t="shared" si="8"/>
        <v>0</v>
      </c>
      <c r="S112" s="16">
        <f t="shared" si="9"/>
        <v>0</v>
      </c>
    </row>
    <row r="113" spans="1:19" ht="11.25">
      <c r="A113" s="22" t="s">
        <v>109</v>
      </c>
      <c r="C113" s="23" t="s">
        <v>237</v>
      </c>
      <c r="E113" s="20">
        <v>0</v>
      </c>
      <c r="G113" s="46">
        <v>0.5</v>
      </c>
      <c r="I113" s="20">
        <f t="shared" si="6"/>
        <v>0</v>
      </c>
      <c r="K113" s="5">
        <f t="shared" si="11"/>
        <v>0</v>
      </c>
      <c r="M113" s="14">
        <v>0.3441</v>
      </c>
      <c r="O113" s="5">
        <f t="shared" si="10"/>
        <v>0</v>
      </c>
      <c r="Q113" s="16">
        <f t="shared" si="8"/>
        <v>0</v>
      </c>
      <c r="S113" s="16">
        <f t="shared" si="9"/>
        <v>0</v>
      </c>
    </row>
    <row r="114" spans="1:19" ht="11.25">
      <c r="A114" s="22" t="s">
        <v>110</v>
      </c>
      <c r="C114" s="23" t="s">
        <v>238</v>
      </c>
      <c r="E114" s="20">
        <v>0</v>
      </c>
      <c r="G114" s="46">
        <v>0.5</v>
      </c>
      <c r="I114" s="20">
        <f t="shared" si="6"/>
        <v>0</v>
      </c>
      <c r="K114" s="5">
        <f t="shared" si="11"/>
        <v>0</v>
      </c>
      <c r="M114" s="14">
        <v>0.3146</v>
      </c>
      <c r="O114" s="5">
        <f t="shared" si="10"/>
        <v>0</v>
      </c>
      <c r="Q114" s="16">
        <f t="shared" si="8"/>
        <v>0</v>
      </c>
      <c r="S114" s="16">
        <f t="shared" si="9"/>
        <v>0</v>
      </c>
    </row>
    <row r="115" spans="1:19" ht="11.25">
      <c r="A115" s="22" t="s">
        <v>108</v>
      </c>
      <c r="C115" s="23" t="s">
        <v>277</v>
      </c>
      <c r="E115" s="20">
        <v>0</v>
      </c>
      <c r="G115" s="46">
        <v>0.5</v>
      </c>
      <c r="I115" s="20">
        <f t="shared" si="6"/>
        <v>0</v>
      </c>
      <c r="K115" s="5">
        <f t="shared" si="11"/>
        <v>0</v>
      </c>
      <c r="M115" s="14">
        <v>0.3223</v>
      </c>
      <c r="O115" s="5">
        <f t="shared" si="10"/>
        <v>0</v>
      </c>
      <c r="Q115" s="16">
        <f t="shared" si="8"/>
        <v>0</v>
      </c>
      <c r="S115" s="16">
        <f t="shared" si="9"/>
        <v>0</v>
      </c>
    </row>
    <row r="116" spans="1:19" ht="11.25">
      <c r="A116" s="22" t="s">
        <v>111</v>
      </c>
      <c r="C116" s="23" t="s">
        <v>239</v>
      </c>
      <c r="E116" s="20">
        <v>5224</v>
      </c>
      <c r="G116" s="46">
        <v>0.5</v>
      </c>
      <c r="I116" s="20">
        <f t="shared" si="6"/>
        <v>2612</v>
      </c>
      <c r="K116" s="5">
        <f t="shared" si="11"/>
        <v>2612</v>
      </c>
      <c r="M116" s="14">
        <v>0.3808</v>
      </c>
      <c r="O116" s="5">
        <f t="shared" si="10"/>
        <v>994.6496000000001</v>
      </c>
      <c r="Q116" s="16">
        <f t="shared" si="8"/>
        <v>1617.3503999999998</v>
      </c>
      <c r="S116" s="16">
        <f t="shared" si="9"/>
        <v>0</v>
      </c>
    </row>
    <row r="117" spans="1:19" ht="11.25">
      <c r="A117" s="22" t="s">
        <v>112</v>
      </c>
      <c r="C117" s="23" t="s">
        <v>240</v>
      </c>
      <c r="E117" s="20">
        <v>1959</v>
      </c>
      <c r="G117" s="46">
        <v>0.5</v>
      </c>
      <c r="I117" s="20">
        <f t="shared" si="6"/>
        <v>979.5</v>
      </c>
      <c r="K117" s="5">
        <f t="shared" si="11"/>
        <v>979.5</v>
      </c>
      <c r="M117" s="14">
        <v>0.2667</v>
      </c>
      <c r="O117" s="5">
        <f t="shared" si="10"/>
        <v>261.23265</v>
      </c>
      <c r="Q117" s="16">
        <f t="shared" si="8"/>
        <v>718.2673500000001</v>
      </c>
      <c r="S117" s="16">
        <f t="shared" si="9"/>
        <v>0</v>
      </c>
    </row>
    <row r="118" spans="1:19" ht="11.25">
      <c r="A118" s="22" t="s">
        <v>113</v>
      </c>
      <c r="C118" s="23" t="s">
        <v>241</v>
      </c>
      <c r="E118" s="20">
        <v>0</v>
      </c>
      <c r="G118" s="46">
        <v>0.5</v>
      </c>
      <c r="I118" s="20">
        <f t="shared" si="6"/>
        <v>0</v>
      </c>
      <c r="K118" s="5">
        <f t="shared" si="11"/>
        <v>0</v>
      </c>
      <c r="M118" s="14">
        <v>0.3302</v>
      </c>
      <c r="O118" s="5">
        <f t="shared" si="10"/>
        <v>0</v>
      </c>
      <c r="Q118" s="16">
        <f t="shared" si="8"/>
        <v>0</v>
      </c>
      <c r="S118" s="16">
        <f t="shared" si="9"/>
        <v>0</v>
      </c>
    </row>
    <row r="119" spans="1:19" ht="11.25">
      <c r="A119" s="22" t="s">
        <v>114</v>
      </c>
      <c r="C119" s="23" t="s">
        <v>242</v>
      </c>
      <c r="E119" s="20">
        <v>2938.5</v>
      </c>
      <c r="G119" s="46">
        <v>0.5</v>
      </c>
      <c r="I119" s="20">
        <f t="shared" si="6"/>
        <v>1469.25</v>
      </c>
      <c r="K119" s="5">
        <f t="shared" si="11"/>
        <v>1469.25</v>
      </c>
      <c r="M119" s="14">
        <v>0.2736</v>
      </c>
      <c r="O119" s="5">
        <f t="shared" si="10"/>
        <v>401.9868</v>
      </c>
      <c r="Q119" s="16">
        <f t="shared" si="8"/>
        <v>1067.2631999999999</v>
      </c>
      <c r="S119" s="16">
        <f t="shared" si="9"/>
        <v>0</v>
      </c>
    </row>
    <row r="120" spans="1:19" ht="11.25">
      <c r="A120" s="22" t="s">
        <v>115</v>
      </c>
      <c r="C120" s="23" t="s">
        <v>243</v>
      </c>
      <c r="E120" s="20">
        <v>1306</v>
      </c>
      <c r="G120" s="46">
        <v>0.5</v>
      </c>
      <c r="I120" s="20">
        <f t="shared" si="6"/>
        <v>653</v>
      </c>
      <c r="K120" s="5">
        <f t="shared" si="11"/>
        <v>653</v>
      </c>
      <c r="M120" s="14">
        <v>0.4168</v>
      </c>
      <c r="O120" s="5">
        <f t="shared" si="10"/>
        <v>272.17040000000003</v>
      </c>
      <c r="Q120" s="16">
        <f t="shared" si="8"/>
        <v>380.82959999999997</v>
      </c>
      <c r="S120" s="16">
        <f t="shared" si="9"/>
        <v>0</v>
      </c>
    </row>
    <row r="121" spans="1:19" ht="11.25">
      <c r="A121" s="22" t="s">
        <v>116</v>
      </c>
      <c r="C121" s="23" t="s">
        <v>244</v>
      </c>
      <c r="E121" s="20">
        <v>0</v>
      </c>
      <c r="G121" s="46">
        <v>0.5</v>
      </c>
      <c r="I121" s="20">
        <f t="shared" si="6"/>
        <v>0</v>
      </c>
      <c r="K121" s="5">
        <f t="shared" si="11"/>
        <v>0</v>
      </c>
      <c r="M121" s="14">
        <v>0.4273</v>
      </c>
      <c r="O121" s="5">
        <f t="shared" si="10"/>
        <v>0</v>
      </c>
      <c r="Q121" s="16">
        <f t="shared" si="8"/>
        <v>0</v>
      </c>
      <c r="S121" s="16">
        <f t="shared" si="9"/>
        <v>0</v>
      </c>
    </row>
    <row r="122" spans="1:19" ht="11.25">
      <c r="A122" s="22" t="s">
        <v>117</v>
      </c>
      <c r="C122" s="23" t="s">
        <v>245</v>
      </c>
      <c r="E122" s="20">
        <v>326.5</v>
      </c>
      <c r="G122" s="46">
        <v>0.5</v>
      </c>
      <c r="I122" s="20">
        <f t="shared" si="6"/>
        <v>163.25</v>
      </c>
      <c r="K122" s="5">
        <f t="shared" si="11"/>
        <v>163.25</v>
      </c>
      <c r="M122" s="14">
        <v>0.3321</v>
      </c>
      <c r="O122" s="5">
        <f t="shared" si="10"/>
        <v>54.215325</v>
      </c>
      <c r="Q122" s="16">
        <f t="shared" si="8"/>
        <v>109.034675</v>
      </c>
      <c r="S122" s="16">
        <f t="shared" si="9"/>
        <v>0</v>
      </c>
    </row>
    <row r="123" spans="1:19" ht="11.25">
      <c r="A123" s="22" t="s">
        <v>118</v>
      </c>
      <c r="C123" s="23" t="s">
        <v>246</v>
      </c>
      <c r="E123" s="20">
        <v>10063.25</v>
      </c>
      <c r="G123" s="46">
        <v>0.5</v>
      </c>
      <c r="I123" s="20">
        <f t="shared" si="6"/>
        <v>5031.625</v>
      </c>
      <c r="K123" s="5">
        <f t="shared" si="11"/>
        <v>5031.625</v>
      </c>
      <c r="M123" s="14">
        <v>0.2773</v>
      </c>
      <c r="O123" s="5">
        <f t="shared" si="10"/>
        <v>1395.2696125</v>
      </c>
      <c r="Q123" s="16">
        <f t="shared" si="8"/>
        <v>3636.3553875</v>
      </c>
      <c r="S123" s="16">
        <f t="shared" si="9"/>
        <v>0</v>
      </c>
    </row>
    <row r="124" spans="1:19" ht="11.25">
      <c r="A124" s="22" t="s">
        <v>119</v>
      </c>
      <c r="C124" s="23" t="s">
        <v>247</v>
      </c>
      <c r="E124" s="20">
        <v>13615.05</v>
      </c>
      <c r="G124" s="46">
        <v>0.5</v>
      </c>
      <c r="I124" s="20">
        <f aca="true" t="shared" si="12" ref="I124:I138">E124*G124</f>
        <v>6807.525</v>
      </c>
      <c r="K124" s="5">
        <f t="shared" si="11"/>
        <v>6807.525</v>
      </c>
      <c r="M124" s="14">
        <v>0.2455</v>
      </c>
      <c r="O124" s="5">
        <f t="shared" si="10"/>
        <v>1671.2473874999998</v>
      </c>
      <c r="Q124" s="16">
        <f t="shared" si="8"/>
        <v>5136.2776125</v>
      </c>
      <c r="S124" s="16">
        <f t="shared" si="9"/>
        <v>0</v>
      </c>
    </row>
    <row r="125" spans="1:19" ht="11.25">
      <c r="A125" s="22" t="s">
        <v>120</v>
      </c>
      <c r="C125" s="23" t="s">
        <v>248</v>
      </c>
      <c r="E125" s="20">
        <v>0</v>
      </c>
      <c r="G125" s="46">
        <v>0.5</v>
      </c>
      <c r="I125" s="20">
        <f t="shared" si="12"/>
        <v>0</v>
      </c>
      <c r="K125" s="5">
        <f t="shared" si="11"/>
        <v>0</v>
      </c>
      <c r="M125" s="14">
        <v>0.3254</v>
      </c>
      <c r="O125" s="5">
        <f t="shared" si="10"/>
        <v>0</v>
      </c>
      <c r="Q125" s="16">
        <f t="shared" si="8"/>
        <v>0</v>
      </c>
      <c r="S125" s="16">
        <f t="shared" si="9"/>
        <v>0</v>
      </c>
    </row>
    <row r="126" spans="1:19" ht="11.25">
      <c r="A126" s="22" t="s">
        <v>121</v>
      </c>
      <c r="C126" s="23" t="s">
        <v>249</v>
      </c>
      <c r="E126" s="20">
        <v>3591.5</v>
      </c>
      <c r="G126" s="46">
        <v>0.5</v>
      </c>
      <c r="I126" s="20">
        <f t="shared" si="12"/>
        <v>1795.75</v>
      </c>
      <c r="K126" s="5">
        <f t="shared" si="11"/>
        <v>1795.75</v>
      </c>
      <c r="M126" s="14">
        <v>0.3535</v>
      </c>
      <c r="O126" s="5">
        <f t="shared" si="10"/>
        <v>634.7976249999999</v>
      </c>
      <c r="Q126" s="16">
        <f t="shared" si="8"/>
        <v>1160.952375</v>
      </c>
      <c r="S126" s="16">
        <f t="shared" si="9"/>
        <v>0</v>
      </c>
    </row>
    <row r="127" spans="1:19" ht="11.25">
      <c r="A127" s="22" t="s">
        <v>122</v>
      </c>
      <c r="C127" s="23" t="s">
        <v>250</v>
      </c>
      <c r="E127" s="20">
        <v>0</v>
      </c>
      <c r="G127" s="46">
        <v>0.5</v>
      </c>
      <c r="I127" s="20">
        <f t="shared" si="12"/>
        <v>0</v>
      </c>
      <c r="K127" s="5">
        <f t="shared" si="11"/>
        <v>0</v>
      </c>
      <c r="M127" s="14">
        <v>0.2787</v>
      </c>
      <c r="O127" s="5">
        <f t="shared" si="10"/>
        <v>0</v>
      </c>
      <c r="Q127" s="16">
        <f t="shared" si="8"/>
        <v>0</v>
      </c>
      <c r="S127" s="16">
        <f t="shared" si="9"/>
        <v>0</v>
      </c>
    </row>
    <row r="128" spans="1:19" ht="11.25">
      <c r="A128" s="22" t="s">
        <v>123</v>
      </c>
      <c r="C128" s="23" t="s">
        <v>251</v>
      </c>
      <c r="E128" s="20">
        <v>6856.5</v>
      </c>
      <c r="G128" s="46">
        <v>0.5</v>
      </c>
      <c r="I128" s="20">
        <f t="shared" si="12"/>
        <v>3428.25</v>
      </c>
      <c r="K128" s="5">
        <f t="shared" si="11"/>
        <v>3428.25</v>
      </c>
      <c r="M128" s="14">
        <v>0.2605</v>
      </c>
      <c r="O128" s="5">
        <f t="shared" si="10"/>
        <v>893.059125</v>
      </c>
      <c r="Q128" s="16">
        <f t="shared" si="8"/>
        <v>2535.1908750000002</v>
      </c>
      <c r="S128" s="16">
        <f t="shared" si="9"/>
        <v>0</v>
      </c>
    </row>
    <row r="129" spans="1:19" ht="11.25">
      <c r="A129" s="22" t="s">
        <v>124</v>
      </c>
      <c r="C129" s="23" t="s">
        <v>252</v>
      </c>
      <c r="E129" s="20">
        <v>0</v>
      </c>
      <c r="G129" s="46">
        <v>0.5</v>
      </c>
      <c r="I129" s="20">
        <f t="shared" si="12"/>
        <v>0</v>
      </c>
      <c r="K129" s="5">
        <f t="shared" si="11"/>
        <v>0</v>
      </c>
      <c r="M129" s="14">
        <v>0.2035</v>
      </c>
      <c r="O129" s="5">
        <f t="shared" si="10"/>
        <v>0</v>
      </c>
      <c r="Q129" s="16">
        <f t="shared" si="8"/>
        <v>0</v>
      </c>
      <c r="S129" s="16">
        <f t="shared" si="9"/>
        <v>0</v>
      </c>
    </row>
    <row r="130" spans="1:19" ht="11.25">
      <c r="A130" s="22" t="s">
        <v>125</v>
      </c>
      <c r="C130" s="23" t="s">
        <v>253</v>
      </c>
      <c r="E130" s="20">
        <v>9030.1</v>
      </c>
      <c r="G130" s="46">
        <v>0.5</v>
      </c>
      <c r="I130" s="20">
        <f t="shared" si="12"/>
        <v>4515.05</v>
      </c>
      <c r="K130" s="5">
        <f t="shared" si="11"/>
        <v>4515.05</v>
      </c>
      <c r="M130" s="14">
        <v>0.3691</v>
      </c>
      <c r="O130" s="5">
        <f t="shared" si="10"/>
        <v>1666.5049549999999</v>
      </c>
      <c r="Q130" s="16">
        <f t="shared" si="8"/>
        <v>2848.5450450000003</v>
      </c>
      <c r="S130" s="16">
        <f t="shared" si="9"/>
        <v>0</v>
      </c>
    </row>
    <row r="131" spans="1:19" ht="11.25">
      <c r="A131" s="22" t="s">
        <v>126</v>
      </c>
      <c r="C131" s="23" t="s">
        <v>254</v>
      </c>
      <c r="E131" s="20">
        <v>14039.5</v>
      </c>
      <c r="G131" s="46">
        <v>0.5</v>
      </c>
      <c r="I131" s="20">
        <f t="shared" si="12"/>
        <v>7019.75</v>
      </c>
      <c r="K131" s="5">
        <f t="shared" si="11"/>
        <v>7019.75</v>
      </c>
      <c r="M131" s="14">
        <v>0.3072</v>
      </c>
      <c r="O131" s="5">
        <f t="shared" si="10"/>
        <v>2156.4671999999996</v>
      </c>
      <c r="Q131" s="16">
        <f t="shared" si="8"/>
        <v>4863.282800000001</v>
      </c>
      <c r="S131" s="16">
        <f t="shared" si="9"/>
        <v>0</v>
      </c>
    </row>
    <row r="132" spans="1:19" ht="11.25">
      <c r="A132" s="22" t="s">
        <v>127</v>
      </c>
      <c r="C132" s="23" t="s">
        <v>255</v>
      </c>
      <c r="E132" s="20">
        <v>979.5</v>
      </c>
      <c r="G132" s="46">
        <v>0.5</v>
      </c>
      <c r="I132" s="20">
        <f t="shared" si="12"/>
        <v>489.75</v>
      </c>
      <c r="K132" s="5">
        <f t="shared" si="11"/>
        <v>489.75</v>
      </c>
      <c r="M132" s="14">
        <v>0.3513</v>
      </c>
      <c r="O132" s="5">
        <f t="shared" si="10"/>
        <v>172.049175</v>
      </c>
      <c r="Q132" s="16">
        <f t="shared" si="8"/>
        <v>317.700825</v>
      </c>
      <c r="S132" s="16">
        <f t="shared" si="9"/>
        <v>0</v>
      </c>
    </row>
    <row r="133" spans="1:19" ht="11.25">
      <c r="A133" s="22" t="s">
        <v>128</v>
      </c>
      <c r="C133" s="23" t="s">
        <v>256</v>
      </c>
      <c r="E133" s="20">
        <v>0</v>
      </c>
      <c r="G133" s="46">
        <v>0.5</v>
      </c>
      <c r="I133" s="20">
        <f t="shared" si="12"/>
        <v>0</v>
      </c>
      <c r="K133" s="5">
        <f t="shared" si="11"/>
        <v>0</v>
      </c>
      <c r="M133" s="14">
        <v>0.2699</v>
      </c>
      <c r="O133" s="5">
        <f t="shared" si="10"/>
        <v>0</v>
      </c>
      <c r="Q133" s="16">
        <f t="shared" si="8"/>
        <v>0</v>
      </c>
      <c r="S133" s="16">
        <f t="shared" si="9"/>
        <v>0</v>
      </c>
    </row>
    <row r="134" spans="1:19" ht="11.25">
      <c r="A134" s="22" t="s">
        <v>129</v>
      </c>
      <c r="C134" s="23" t="s">
        <v>257</v>
      </c>
      <c r="E134" s="20">
        <v>1306</v>
      </c>
      <c r="G134" s="46">
        <v>0.5</v>
      </c>
      <c r="I134" s="20">
        <f t="shared" si="12"/>
        <v>653</v>
      </c>
      <c r="K134" s="5">
        <f t="shared" si="11"/>
        <v>653</v>
      </c>
      <c r="M134" s="14">
        <v>0.2432</v>
      </c>
      <c r="O134" s="5">
        <f t="shared" si="10"/>
        <v>158.8096</v>
      </c>
      <c r="Q134" s="16">
        <f t="shared" si="8"/>
        <v>494.1904</v>
      </c>
      <c r="S134" s="16">
        <f t="shared" si="9"/>
        <v>0</v>
      </c>
    </row>
    <row r="135" spans="1:19" ht="11.25">
      <c r="A135" s="22" t="s">
        <v>130</v>
      </c>
      <c r="C135" s="23" t="s">
        <v>258</v>
      </c>
      <c r="E135" s="20">
        <v>5824.34</v>
      </c>
      <c r="G135" s="46">
        <v>0.5</v>
      </c>
      <c r="I135" s="20">
        <f t="shared" si="12"/>
        <v>2912.17</v>
      </c>
      <c r="K135" s="5">
        <f t="shared" si="11"/>
        <v>2912.17</v>
      </c>
      <c r="M135" s="14">
        <v>0.3569</v>
      </c>
      <c r="O135" s="5">
        <f>K135*M135</f>
        <v>1039.3534730000001</v>
      </c>
      <c r="Q135" s="16">
        <f>K135-O135</f>
        <v>1872.816527</v>
      </c>
      <c r="S135" s="16">
        <f t="shared" si="9"/>
        <v>0</v>
      </c>
    </row>
    <row r="136" spans="1:19" ht="11.25">
      <c r="A136" s="22" t="s">
        <v>131</v>
      </c>
      <c r="C136" s="23" t="s">
        <v>259</v>
      </c>
      <c r="E136" s="20">
        <v>0</v>
      </c>
      <c r="G136" s="46">
        <v>0.5</v>
      </c>
      <c r="I136" s="20">
        <f t="shared" si="12"/>
        <v>0</v>
      </c>
      <c r="K136" s="5">
        <f t="shared" si="11"/>
        <v>0</v>
      </c>
      <c r="M136" s="14">
        <v>0.3843</v>
      </c>
      <c r="O136" s="5">
        <f>K136*M136</f>
        <v>0</v>
      </c>
      <c r="Q136" s="16">
        <f>K136-O136</f>
        <v>0</v>
      </c>
      <c r="S136" s="16">
        <f t="shared" si="9"/>
        <v>0</v>
      </c>
    </row>
    <row r="137" spans="1:19" ht="11.25">
      <c r="A137" s="22" t="s">
        <v>132</v>
      </c>
      <c r="C137" s="23" t="s">
        <v>260</v>
      </c>
      <c r="E137" s="20">
        <v>0</v>
      </c>
      <c r="G137" s="46">
        <v>0.5</v>
      </c>
      <c r="I137" s="20">
        <f t="shared" si="12"/>
        <v>0</v>
      </c>
      <c r="K137" s="5">
        <f t="shared" si="11"/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22" t="s">
        <v>133</v>
      </c>
      <c r="C138" s="23" t="s">
        <v>261</v>
      </c>
      <c r="E138" s="20">
        <v>1306</v>
      </c>
      <c r="G138" s="46">
        <v>0.5</v>
      </c>
      <c r="I138" s="20">
        <f t="shared" si="12"/>
        <v>653</v>
      </c>
      <c r="K138" s="5">
        <f t="shared" si="11"/>
        <v>653</v>
      </c>
      <c r="M138" s="14">
        <v>0.4587</v>
      </c>
      <c r="O138" s="5">
        <f>K138*M138</f>
        <v>299.5311</v>
      </c>
      <c r="Q138" s="16">
        <f>K138-O138</f>
        <v>353.4689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23" t="s">
        <v>262</v>
      </c>
      <c r="E142" s="6">
        <f>SUM(E9:E141)</f>
        <v>171381.2</v>
      </c>
      <c r="G142" s="6"/>
      <c r="I142" s="18">
        <f>SUM(I9:I141)</f>
        <v>85690.6</v>
      </c>
      <c r="K142" s="5">
        <f>SUM(K9:K141)</f>
        <v>85690.6</v>
      </c>
      <c r="O142" s="5">
        <f>SUM(O9:O141)</f>
        <v>28096.709855999998</v>
      </c>
      <c r="Q142" s="16">
        <f>K142-O142</f>
        <v>57593.890144000005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19" right="0.18" top="0.57" bottom="1" header="0.38" footer="0.5"/>
  <pageSetup fitToHeight="5" fitToWidth="1" horizontalDpi="200" verticalDpi="2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79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.140625" style="4" bestFit="1" customWidth="1"/>
    <col min="2" max="2" width="1.1484375" style="3" customWidth="1"/>
    <col min="3" max="3" width="18.8515625" style="3" bestFit="1" customWidth="1"/>
    <col min="4" max="4" width="1.1484375" style="3" customWidth="1"/>
    <col min="5" max="5" width="12.140625" style="1" bestFit="1" customWidth="1"/>
    <col min="6" max="6" width="1.1484375" style="3" customWidth="1"/>
    <col min="7" max="7" width="9.57421875" style="5" bestFit="1" customWidth="1"/>
    <col min="8" max="8" width="1.1484375" style="3" customWidth="1"/>
    <col min="9" max="9" width="12.00390625" style="6" bestFit="1" customWidth="1"/>
    <col min="10" max="10" width="1.1484375" style="3" customWidth="1"/>
    <col min="11" max="11" width="12.00390625" style="5" bestFit="1" customWidth="1"/>
    <col min="12" max="12" width="1.1484375" style="3" customWidth="1"/>
    <col min="13" max="13" width="7.8515625" style="6" bestFit="1" customWidth="1"/>
    <col min="14" max="14" width="1.1484375" style="3" customWidth="1"/>
    <col min="15" max="15" width="11.8515625" style="5" customWidth="1"/>
    <col min="16" max="16" width="1.1484375" style="3" customWidth="1"/>
    <col min="17" max="17" width="12.00390625" style="3" bestFit="1" customWidth="1"/>
    <col min="18" max="18" width="1.1484375" style="3" customWidth="1"/>
    <col min="19" max="19" width="12.00390625" style="3" bestFit="1" customWidth="1"/>
    <col min="20" max="20" width="1.1484375" style="3" customWidth="1"/>
    <col min="21" max="21" width="20.140625" style="3" bestFit="1" customWidth="1"/>
    <col min="22" max="22" width="1.1484375" style="3" customWidth="1"/>
    <col min="23" max="23" width="20.140625" style="3" bestFit="1" customWidth="1"/>
    <col min="24" max="24" width="1.1484375" style="3" customWidth="1"/>
    <col min="25" max="16384" width="9.140625" style="3" customWidth="1"/>
  </cols>
  <sheetData>
    <row r="1" spans="1:15" ht="11.25">
      <c r="A1" s="59" t="s">
        <v>316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5:13" ht="11.25">
      <c r="E4" s="8" t="s">
        <v>317</v>
      </c>
      <c r="G4" s="6"/>
      <c r="M4" s="2" t="s">
        <v>274</v>
      </c>
    </row>
    <row r="5" spans="5:23" ht="11.25">
      <c r="E5" s="8" t="s">
        <v>292</v>
      </c>
      <c r="G5" s="21">
        <v>0.5</v>
      </c>
      <c r="K5" s="15">
        <f>1-G5</f>
        <v>0.5</v>
      </c>
      <c r="M5" s="2" t="s">
        <v>275</v>
      </c>
      <c r="U5" s="8"/>
      <c r="W5" s="8"/>
    </row>
    <row r="6" spans="5:23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  <c r="U6" s="8"/>
      <c r="W6" s="8"/>
    </row>
    <row r="7" spans="1:23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  <c r="U7" s="8"/>
      <c r="W7" s="8"/>
    </row>
    <row r="8" spans="1:23" ht="11.25">
      <c r="A8" s="10" t="s">
        <v>1</v>
      </c>
      <c r="B8" s="11"/>
      <c r="C8" s="11" t="s">
        <v>2</v>
      </c>
      <c r="E8" s="13" t="s">
        <v>276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  <c r="U8" s="11"/>
      <c r="W8" s="11"/>
    </row>
    <row r="9" spans="1:23" ht="11.25">
      <c r="A9" s="4" t="s">
        <v>3</v>
      </c>
      <c r="C9" s="3" t="s">
        <v>4</v>
      </c>
      <c r="E9" s="18">
        <f>JLY!E9+AUG!E9+SEP!E9+OCT!E9+NOV!E9+DEC!E9+JAN!E9+FEB!E9+MAR!E9+APR!E9+MAY!E9+JNE!E9</f>
        <v>10432.79</v>
      </c>
      <c r="G9" s="21">
        <v>0.5</v>
      </c>
      <c r="H9" s="14"/>
      <c r="I9" s="18">
        <f>JLY!I9+AUG!I9+SEP!I9+OCT!I9+NOV!I9+DEC!I9+JAN!I9+FEB!I9+MAR!I9+APR!I9+MAY!I9+JNE!I9</f>
        <v>5216.395</v>
      </c>
      <c r="K9" s="18">
        <f>JLY!K9+AUG!K9+SEP!K9+OCT!K9+NOV!K9+DEC!K9+JAN!K9+FEB!K9+MAR!K9+APR!K9+MAY!K9+JNE!K9</f>
        <v>5216.395</v>
      </c>
      <c r="M9" s="14">
        <v>0.2332</v>
      </c>
      <c r="O9" s="18">
        <f>JLY!O9+AUG!O9+SEP!O9+OCT!O9+NOV!O9+DEC!O9+JAN!O9+FEB!O9+MAR!O9+APR!O9+MAY!O9+JNE!O9</f>
        <v>1216.4633139999999</v>
      </c>
      <c r="Q9" s="18">
        <f>JLY!Q9+AUG!Q9+SEP!Q9+OCT!Q9+NOV!Q9+DEC!Q9+JAN!Q9+FEB!Q9+MAR!Q9+APR!Q9+MAY!Q9+JNE!Q9</f>
        <v>3999.9316860000004</v>
      </c>
      <c r="S9" s="16">
        <f>E9-(I9+O9+Q9)</f>
        <v>0</v>
      </c>
      <c r="U9" s="16"/>
      <c r="W9" s="16"/>
    </row>
    <row r="10" spans="1:23" ht="11.25">
      <c r="A10" s="4" t="s">
        <v>5</v>
      </c>
      <c r="C10" s="3" t="s">
        <v>134</v>
      </c>
      <c r="E10" s="18">
        <f>JLY!E10+AUG!E10+SEP!E10+OCT!E10+NOV!E10+DEC!E10+JAN!E10+FEB!E10+MAR!E10+APR!E10+MAY!E10+JNE!E10</f>
        <v>37118.99</v>
      </c>
      <c r="G10" s="21">
        <v>0.5</v>
      </c>
      <c r="H10" s="14"/>
      <c r="I10" s="18">
        <f>JLY!I10+AUG!I10+SEP!I10+OCT!I10+NOV!I10+DEC!I10+JAN!I10+FEB!I10+MAR!I10+APR!I10+MAY!I10+JNE!I10</f>
        <v>18559.495</v>
      </c>
      <c r="K10" s="18">
        <f>JLY!K10+AUG!K10+SEP!K10+OCT!K10+NOV!K10+DEC!K10+JAN!K10+FEB!K10+MAR!K10+APR!K10+MAY!K10+JNE!K10</f>
        <v>18559.495</v>
      </c>
      <c r="M10" s="14">
        <v>0.4474</v>
      </c>
      <c r="O10" s="18">
        <f>JLY!O10+AUG!O10+SEP!O10+OCT!O10+NOV!O10+DEC!O10+JAN!O10+FEB!O10+MAR!O10+APR!O10+MAY!O10+JNE!O10</f>
        <v>8303.518063000001</v>
      </c>
      <c r="Q10" s="18">
        <f>JLY!Q10+AUG!Q10+SEP!Q10+OCT!Q10+NOV!Q10+DEC!Q10+JAN!Q10+FEB!Q10+MAR!Q10+APR!Q10+MAY!Q10+JNE!Q10</f>
        <v>10255.976937</v>
      </c>
      <c r="S10" s="16">
        <f aca="true" t="shared" si="0" ref="S10:S73">E10-(I10+O10+Q10)</f>
        <v>0</v>
      </c>
      <c r="U10" s="16"/>
      <c r="W10" s="16"/>
    </row>
    <row r="11" spans="1:23" ht="11.25">
      <c r="A11" s="4" t="s">
        <v>6</v>
      </c>
      <c r="C11" s="3" t="s">
        <v>135</v>
      </c>
      <c r="E11" s="18">
        <f>JLY!E11+AUG!E11+SEP!E11+OCT!E11+NOV!E11+DEC!E11+JAN!E11+FEB!E11+MAR!E11+APR!E11+MAY!E11+JNE!E11</f>
        <v>0</v>
      </c>
      <c r="G11" s="21">
        <v>0.5</v>
      </c>
      <c r="H11" s="14"/>
      <c r="I11" s="18">
        <f>JLY!I11+AUG!I11+SEP!I11+OCT!I11+NOV!I11+DEC!I11+JAN!I11+FEB!I11+MAR!I11+APR!I11+MAY!I11+JNE!I11</f>
        <v>0</v>
      </c>
      <c r="K11" s="18">
        <f>JLY!K11+AUG!K11+SEP!K11+OCT!K11+NOV!K11+DEC!K11+JAN!K11+FEB!K11+MAR!K11+APR!K11+MAY!K11+JNE!K11</f>
        <v>0</v>
      </c>
      <c r="M11" s="14">
        <v>0.1924</v>
      </c>
      <c r="O11" s="18">
        <f>JLY!O11+AUG!O11+SEP!O11+OCT!O11+NOV!O11+DEC!O11+JAN!O11+FEB!O11+MAR!O11+APR!O11+MAY!O11+JNE!O11</f>
        <v>0</v>
      </c>
      <c r="Q11" s="18">
        <f>JLY!Q11+AUG!Q11+SEP!Q11+OCT!Q11+NOV!Q11+DEC!Q11+JAN!Q11+FEB!Q11+MAR!Q11+APR!Q11+MAY!Q11+JNE!Q11</f>
        <v>0</v>
      </c>
      <c r="S11" s="16">
        <f t="shared" si="0"/>
        <v>0</v>
      </c>
      <c r="U11" s="16"/>
      <c r="W11" s="16"/>
    </row>
    <row r="12" spans="1:23" ht="11.25">
      <c r="A12" s="4" t="s">
        <v>7</v>
      </c>
      <c r="C12" s="3" t="s">
        <v>136</v>
      </c>
      <c r="E12" s="18">
        <f>JLY!E12+AUG!E12+SEP!E12+OCT!E12+NOV!E12+DEC!E12+JAN!E12+FEB!E12+MAR!E12+APR!E12+MAY!E12+JNE!E12</f>
        <v>2612</v>
      </c>
      <c r="G12" s="21">
        <v>0.5</v>
      </c>
      <c r="H12" s="14"/>
      <c r="I12" s="18">
        <f>JLY!I12+AUG!I12+SEP!I12+OCT!I12+NOV!I12+DEC!I12+JAN!I12+FEB!I12+MAR!I12+APR!I12+MAY!I12+JNE!I12</f>
        <v>1306</v>
      </c>
      <c r="K12" s="18">
        <f>JLY!K12+AUG!K12+SEP!K12+OCT!K12+NOV!K12+DEC!K12+JAN!K12+FEB!K12+MAR!K12+APR!K12+MAY!K12+JNE!K12</f>
        <v>1306</v>
      </c>
      <c r="M12" s="14">
        <v>0.3268</v>
      </c>
      <c r="O12" s="18">
        <f>JLY!O12+AUG!O12+SEP!O12+OCT!O12+NOV!O12+DEC!O12+JAN!O12+FEB!O12+MAR!O12+APR!O12+MAY!O12+JNE!O12</f>
        <v>426.8008</v>
      </c>
      <c r="Q12" s="18">
        <f>JLY!Q12+AUG!Q12+SEP!Q12+OCT!Q12+NOV!Q12+DEC!Q12+JAN!Q12+FEB!Q12+MAR!Q12+APR!Q12+MAY!Q12+JNE!Q12</f>
        <v>879.1992</v>
      </c>
      <c r="S12" s="16">
        <f t="shared" si="0"/>
        <v>0</v>
      </c>
      <c r="U12" s="16"/>
      <c r="W12" s="16"/>
    </row>
    <row r="13" spans="1:23" ht="11.25">
      <c r="A13" s="4" t="s">
        <v>8</v>
      </c>
      <c r="C13" s="3" t="s">
        <v>137</v>
      </c>
      <c r="E13" s="18">
        <f>JLY!E13+AUG!E13+SEP!E13+OCT!E13+NOV!E13+DEC!E13+JAN!E13+FEB!E13+MAR!E13+APR!E13+MAY!E13+JNE!E13</f>
        <v>4972.610000000001</v>
      </c>
      <c r="G13" s="21">
        <v>0.5</v>
      </c>
      <c r="H13" s="14"/>
      <c r="I13" s="18">
        <f>JLY!I13+AUG!I13+SEP!I13+OCT!I13+NOV!I13+DEC!I13+JAN!I13+FEB!I13+MAR!I13+APR!I13+MAY!I13+JNE!I13</f>
        <v>2486.3050000000003</v>
      </c>
      <c r="K13" s="18">
        <f>JLY!K13+AUG!K13+SEP!K13+OCT!K13+NOV!K13+DEC!K13+JAN!K13+FEB!K13+MAR!K13+APR!K13+MAY!K13+JNE!K13</f>
        <v>2486.3050000000003</v>
      </c>
      <c r="M13" s="14">
        <v>0.2722</v>
      </c>
      <c r="O13" s="18">
        <f>JLY!O13+AUG!O13+SEP!O13+OCT!O13+NOV!O13+DEC!O13+JAN!O13+FEB!O13+MAR!O13+APR!O13+MAY!O13+JNE!O13</f>
        <v>676.772221</v>
      </c>
      <c r="Q13" s="18">
        <f>JLY!Q13+AUG!Q13+SEP!Q13+OCT!Q13+NOV!Q13+DEC!Q13+JAN!Q13+FEB!Q13+MAR!Q13+APR!Q13+MAY!Q13+JNE!Q13</f>
        <v>1809.5327790000001</v>
      </c>
      <c r="S13" s="16">
        <f t="shared" si="0"/>
        <v>0</v>
      </c>
      <c r="U13" s="16"/>
      <c r="W13" s="16"/>
    </row>
    <row r="14" spans="1:23" ht="11.25">
      <c r="A14" s="4" t="s">
        <v>9</v>
      </c>
      <c r="C14" s="3" t="s">
        <v>138</v>
      </c>
      <c r="E14" s="18">
        <f>JLY!E14+AUG!E14+SEP!E14+OCT!E14+NOV!E14+DEC!E14+JAN!E14+FEB!E14+MAR!E14+APR!E14+MAY!E14+JNE!E14</f>
        <v>16325</v>
      </c>
      <c r="G14" s="21">
        <v>0.5</v>
      </c>
      <c r="H14" s="14"/>
      <c r="I14" s="18">
        <f>JLY!I14+AUG!I14+SEP!I14+OCT!I14+NOV!I14+DEC!I14+JAN!I14+FEB!I14+MAR!I14+APR!I14+MAY!I14+JNE!I14</f>
        <v>8162.5</v>
      </c>
      <c r="K14" s="18">
        <f>JLY!K14+AUG!K14+SEP!K14+OCT!K14+NOV!K14+DEC!K14+JAN!K14+FEB!K14+MAR!K14+APR!K14+MAY!K14+JNE!K14</f>
        <v>8162.5</v>
      </c>
      <c r="M14" s="14">
        <v>0.2639</v>
      </c>
      <c r="O14" s="18">
        <f>JLY!O14+AUG!O14+SEP!O14+OCT!O14+NOV!O14+DEC!O14+JAN!O14+FEB!O14+MAR!O14+APR!O14+MAY!O14+JNE!O14</f>
        <v>2154.0837500000002</v>
      </c>
      <c r="Q14" s="18">
        <f>JLY!Q14+AUG!Q14+SEP!Q14+OCT!Q14+NOV!Q14+DEC!Q14+JAN!Q14+FEB!Q14+MAR!Q14+APR!Q14+MAY!Q14+JNE!Q14</f>
        <v>6008.41625</v>
      </c>
      <c r="S14" s="16">
        <f t="shared" si="0"/>
        <v>0</v>
      </c>
      <c r="U14" s="16"/>
      <c r="W14" s="16"/>
    </row>
    <row r="15" spans="1:23" ht="11.25">
      <c r="A15" s="4" t="s">
        <v>10</v>
      </c>
      <c r="C15" s="3" t="s">
        <v>139</v>
      </c>
      <c r="E15" s="18">
        <f>JLY!E15+AUG!E15+SEP!E15+OCT!E15+NOV!E15+DEC!E15+JAN!E15+FEB!E15+MAR!E15+APR!E15+MAY!E15+JNE!E15</f>
        <v>31541.52</v>
      </c>
      <c r="G15" s="21">
        <v>0.5</v>
      </c>
      <c r="H15" s="14"/>
      <c r="I15" s="18">
        <f>JLY!I15+AUG!I15+SEP!I15+OCT!I15+NOV!I15+DEC!I15+JAN!I15+FEB!I15+MAR!I15+APR!I15+MAY!I15+JNE!I15</f>
        <v>15770.76</v>
      </c>
      <c r="K15" s="18">
        <f>JLY!K15+AUG!K15+SEP!K15+OCT!K15+NOV!K15+DEC!K15+JAN!K15+FEB!K15+MAR!K15+APR!K15+MAY!K15+JNE!K15</f>
        <v>15770.76</v>
      </c>
      <c r="M15" s="14">
        <v>0.4602</v>
      </c>
      <c r="O15" s="18">
        <f>JLY!O15+AUG!O15+SEP!O15+OCT!O15+NOV!O15+DEC!O15+JAN!O15+FEB!O15+MAR!O15+APR!O15+MAY!O15+JNE!O15</f>
        <v>7257.703752</v>
      </c>
      <c r="Q15" s="18">
        <f>JLY!Q15+AUG!Q15+SEP!Q15+OCT!Q15+NOV!Q15+DEC!Q15+JAN!Q15+FEB!Q15+MAR!Q15+APR!Q15+MAY!Q15+JNE!Q15</f>
        <v>8513.056248</v>
      </c>
      <c r="S15" s="16">
        <f t="shared" si="0"/>
        <v>0</v>
      </c>
      <c r="U15" s="16"/>
      <c r="W15" s="16"/>
    </row>
    <row r="16" spans="1:23" ht="11.25">
      <c r="A16" s="4" t="s">
        <v>11</v>
      </c>
      <c r="C16" s="3" t="s">
        <v>140</v>
      </c>
      <c r="E16" s="18">
        <f>JLY!E16+AUG!E16+SEP!E16+OCT!E16+NOV!E16+DEC!E16+JAN!E16+FEB!E16+MAR!E16+APR!E16+MAY!E16+JNE!E16</f>
        <v>37808.64</v>
      </c>
      <c r="G16" s="21">
        <v>0.5</v>
      </c>
      <c r="H16" s="14"/>
      <c r="I16" s="18">
        <f>JLY!I16+AUG!I16+SEP!I16+OCT!I16+NOV!I16+DEC!I16+JAN!I16+FEB!I16+MAR!I16+APR!I16+MAY!I16+JNE!I16</f>
        <v>18904.32</v>
      </c>
      <c r="K16" s="18">
        <f>JLY!K16+AUG!K16+SEP!K16+OCT!K16+NOV!K16+DEC!K16+JAN!K16+FEB!K16+MAR!K16+APR!K16+MAY!K16+JNE!K16</f>
        <v>18904.32</v>
      </c>
      <c r="M16" s="14">
        <v>0.3302</v>
      </c>
      <c r="O16" s="18">
        <f>JLY!O16+AUG!O16+SEP!O16+OCT!O16+NOV!O16+DEC!O16+JAN!O16+FEB!O16+MAR!O16+APR!O16+MAY!O16+JNE!O16</f>
        <v>6242.206463999999</v>
      </c>
      <c r="Q16" s="18">
        <f>JLY!Q16+AUG!Q16+SEP!Q16+OCT!Q16+NOV!Q16+DEC!Q16+JAN!Q16+FEB!Q16+MAR!Q16+APR!Q16+MAY!Q16+JNE!Q16</f>
        <v>12662.113536</v>
      </c>
      <c r="S16" s="16">
        <f t="shared" si="0"/>
        <v>0</v>
      </c>
      <c r="U16" s="16"/>
      <c r="W16" s="16"/>
    </row>
    <row r="17" spans="1:23" ht="11.25">
      <c r="A17" s="4" t="s">
        <v>12</v>
      </c>
      <c r="C17" s="3" t="s">
        <v>141</v>
      </c>
      <c r="E17" s="18">
        <f>JLY!E17+AUG!E17+SEP!E17+OCT!E17+NOV!E17+DEC!E17+JAN!E17+FEB!E17+MAR!E17+APR!E17+MAY!E17+JNE!E17</f>
        <v>653</v>
      </c>
      <c r="G17" s="21">
        <v>0.5</v>
      </c>
      <c r="H17" s="14"/>
      <c r="I17" s="18">
        <f>JLY!I17+AUG!I17+SEP!I17+OCT!I17+NOV!I17+DEC!I17+JAN!I17+FEB!I17+MAR!I17+APR!I17+MAY!I17+JNE!I17</f>
        <v>326.5</v>
      </c>
      <c r="K17" s="18">
        <f>JLY!K17+AUG!K17+SEP!K17+OCT!K17+NOV!K17+DEC!K17+JAN!K17+FEB!K17+MAR!K17+APR!K17+MAY!K17+JNE!K17</f>
        <v>326.5</v>
      </c>
      <c r="M17" s="14">
        <v>0.4278</v>
      </c>
      <c r="O17" s="18">
        <f>JLY!O17+AUG!O17+SEP!O17+OCT!O17+NOV!O17+DEC!O17+JAN!O17+FEB!O17+MAR!O17+APR!O17+MAY!O17+JNE!O17</f>
        <v>139.6767</v>
      </c>
      <c r="Q17" s="18">
        <f>JLY!Q17+AUG!Q17+SEP!Q17+OCT!Q17+NOV!Q17+DEC!Q17+JAN!Q17+FEB!Q17+MAR!Q17+APR!Q17+MAY!Q17+JNE!Q17</f>
        <v>186.8233</v>
      </c>
      <c r="S17" s="16">
        <f t="shared" si="0"/>
        <v>0</v>
      </c>
      <c r="U17" s="16"/>
      <c r="W17" s="16"/>
    </row>
    <row r="18" spans="1:23" ht="11.25">
      <c r="A18" s="4" t="s">
        <v>13</v>
      </c>
      <c r="C18" s="3" t="s">
        <v>142</v>
      </c>
      <c r="E18" s="18">
        <f>JLY!E18+AUG!E18+SEP!E18+OCT!E18+NOV!E18+DEC!E18+JAN!E18+FEB!E18+MAR!E18+APR!E18+MAY!E18+JNE!E18</f>
        <v>35225.21</v>
      </c>
      <c r="G18" s="21">
        <v>0.5</v>
      </c>
      <c r="H18" s="14"/>
      <c r="I18" s="18">
        <f>JLY!I18+AUG!I18+SEP!I18+OCT!I18+NOV!I18+DEC!I18+JAN!I18+FEB!I18+MAR!I18+APR!I18+MAY!I18+JNE!I18</f>
        <v>17612.605</v>
      </c>
      <c r="K18" s="18">
        <f>JLY!K18+AUG!K18+SEP!K18+OCT!K18+NOV!K18+DEC!K18+JAN!K18+FEB!K18+MAR!K18+APR!K18+MAY!K18+JNE!K18</f>
        <v>17612.605</v>
      </c>
      <c r="M18" s="14">
        <v>0.336</v>
      </c>
      <c r="O18" s="18">
        <f>JLY!O18+AUG!O18+SEP!O18+OCT!O18+NOV!O18+DEC!O18+JAN!O18+FEB!O18+MAR!O18+APR!O18+MAY!O18+JNE!O18</f>
        <v>5505.4014155</v>
      </c>
      <c r="Q18" s="18">
        <f>JLY!Q18+AUG!Q18+SEP!Q18+OCT!Q18+NOV!Q18+DEC!Q18+JAN!Q18+FEB!Q18+MAR!Q18+APR!Q18+MAY!Q18+JNE!Q18</f>
        <v>12107.203584500001</v>
      </c>
      <c r="S18" s="16">
        <f t="shared" si="0"/>
        <v>0</v>
      </c>
      <c r="U18" s="16"/>
      <c r="W18" s="16"/>
    </row>
    <row r="19" spans="1:23" ht="11.25">
      <c r="A19" s="4" t="s">
        <v>14</v>
      </c>
      <c r="C19" s="3" t="s">
        <v>143</v>
      </c>
      <c r="E19" s="18">
        <f>JLY!E19+AUG!E19+SEP!E19+OCT!E19+NOV!E19+DEC!E19+JAN!E19+FEB!E19+MAR!E19+APR!E19+MAY!E19+JNE!E19</f>
        <v>6930.26</v>
      </c>
      <c r="G19" s="21">
        <v>0.5</v>
      </c>
      <c r="H19" s="14"/>
      <c r="I19" s="18">
        <f>JLY!I19+AUG!I19+SEP!I19+OCT!I19+NOV!I19+DEC!I19+JAN!I19+FEB!I19+MAR!I19+APR!I19+MAY!I19+JNE!I19</f>
        <v>3465.13</v>
      </c>
      <c r="K19" s="18">
        <f>JLY!K19+AUG!K19+SEP!K19+OCT!K19+NOV!K19+DEC!K19+JAN!K19+FEB!K19+MAR!K19+APR!K19+MAY!K19+JNE!K19</f>
        <v>3465.13</v>
      </c>
      <c r="M19" s="14">
        <v>0.2109</v>
      </c>
      <c r="O19" s="18">
        <f>JLY!O19+AUG!O19+SEP!O19+OCT!O19+NOV!O19+DEC!O19+JAN!O19+FEB!O19+MAR!O19+APR!O19+MAY!O19+JNE!O19</f>
        <v>730.7959170000001</v>
      </c>
      <c r="Q19" s="18">
        <f>JLY!Q19+AUG!Q19+SEP!Q19+OCT!Q19+NOV!Q19+DEC!Q19+JAN!Q19+FEB!Q19+MAR!Q19+APR!Q19+MAY!Q19+JNE!Q19</f>
        <v>2734.3340829999997</v>
      </c>
      <c r="S19" s="16">
        <f t="shared" si="0"/>
        <v>0</v>
      </c>
      <c r="U19" s="16"/>
      <c r="W19" s="16"/>
    </row>
    <row r="20" spans="1:23" ht="11.25">
      <c r="A20" s="4" t="s">
        <v>15</v>
      </c>
      <c r="C20" s="3" t="s">
        <v>144</v>
      </c>
      <c r="E20" s="18">
        <f>JLY!E20+AUG!E20+SEP!E20+OCT!E20+NOV!E20+DEC!E20+JAN!E20+FEB!E20+MAR!E20+APR!E20+MAY!E20+JNE!E20</f>
        <v>0</v>
      </c>
      <c r="G20" s="21">
        <v>0.5</v>
      </c>
      <c r="H20" s="14"/>
      <c r="I20" s="18">
        <f>JLY!I20+AUG!I20+SEP!I20+OCT!I20+NOV!I20+DEC!I20+JAN!I20+FEB!I20+MAR!I20+APR!I20+MAY!I20+JNE!I20</f>
        <v>0</v>
      </c>
      <c r="K20" s="18">
        <f>JLY!K20+AUG!K20+SEP!K20+OCT!K20+NOV!K20+DEC!K20+JAN!K20+FEB!K20+MAR!K20+APR!K20+MAY!K20+JNE!K20</f>
        <v>0</v>
      </c>
      <c r="M20" s="14">
        <v>0.3602</v>
      </c>
      <c r="O20" s="18">
        <f>JLY!O20+AUG!O20+SEP!O20+OCT!O20+NOV!O20+DEC!O20+JAN!O20+FEB!O20+MAR!O20+APR!O20+MAY!O20+JNE!O20</f>
        <v>0</v>
      </c>
      <c r="Q20" s="18">
        <f>JLY!Q20+AUG!Q20+SEP!Q20+OCT!Q20+NOV!Q20+DEC!Q20+JAN!Q20+FEB!Q20+MAR!Q20+APR!Q20+MAY!Q20+JNE!Q20</f>
        <v>0</v>
      </c>
      <c r="S20" s="16">
        <f t="shared" si="0"/>
        <v>0</v>
      </c>
      <c r="U20" s="16"/>
      <c r="W20" s="16"/>
    </row>
    <row r="21" spans="1:23" ht="11.25">
      <c r="A21" s="4" t="s">
        <v>16</v>
      </c>
      <c r="C21" s="3" t="s">
        <v>145</v>
      </c>
      <c r="E21" s="18">
        <f>JLY!E21+AUG!E21+SEP!E21+OCT!E21+NOV!E21+DEC!E21+JAN!E21+FEB!E21+MAR!E21+APR!E21+MAY!E21+JNE!E21</f>
        <v>11101</v>
      </c>
      <c r="G21" s="21">
        <v>0.5</v>
      </c>
      <c r="H21" s="14"/>
      <c r="I21" s="18">
        <f>JLY!I21+AUG!I21+SEP!I21+OCT!I21+NOV!I21+DEC!I21+JAN!I21+FEB!I21+MAR!I21+APR!I21+MAY!I21+JNE!I21</f>
        <v>5550.5</v>
      </c>
      <c r="K21" s="18">
        <f>JLY!K21+AUG!K21+SEP!K21+OCT!K21+NOV!K21+DEC!K21+JAN!K21+FEB!K21+MAR!K21+APR!K21+MAY!K21+JNE!K21</f>
        <v>5550.5</v>
      </c>
      <c r="M21" s="14">
        <v>0.2439</v>
      </c>
      <c r="O21" s="18">
        <f>JLY!O21+AUG!O21+SEP!O21+OCT!O21+NOV!O21+DEC!O21+JAN!O21+FEB!O21+MAR!O21+APR!O21+MAY!O21+JNE!O21</f>
        <v>1353.76695</v>
      </c>
      <c r="Q21" s="18">
        <f>JLY!Q21+AUG!Q21+SEP!Q21+OCT!Q21+NOV!Q21+DEC!Q21+JAN!Q21+FEB!Q21+MAR!Q21+APR!Q21+MAY!Q21+JNE!Q21</f>
        <v>4196.73305</v>
      </c>
      <c r="S21" s="16">
        <f t="shared" si="0"/>
        <v>0</v>
      </c>
      <c r="U21" s="16"/>
      <c r="W21" s="16"/>
    </row>
    <row r="22" spans="1:23" ht="11.25">
      <c r="A22" s="4" t="s">
        <v>17</v>
      </c>
      <c r="C22" s="3" t="s">
        <v>146</v>
      </c>
      <c r="E22" s="18">
        <f>JLY!E22+AUG!E22+SEP!E22+OCT!E22+NOV!E22+DEC!E22+JAN!E22+FEB!E22+MAR!E22+APR!E22+MAY!E22+JNE!E22</f>
        <v>12080.5</v>
      </c>
      <c r="G22" s="21">
        <v>0.5</v>
      </c>
      <c r="H22" s="14"/>
      <c r="I22" s="18">
        <f>JLY!I22+AUG!I22+SEP!I22+OCT!I22+NOV!I22+DEC!I22+JAN!I22+FEB!I22+MAR!I22+APR!I22+MAY!I22+JNE!I22</f>
        <v>6040.25</v>
      </c>
      <c r="K22" s="18">
        <f>JLY!K22+AUG!K22+SEP!K22+OCT!K22+NOV!K22+DEC!K22+JAN!K22+FEB!K22+MAR!K22+APR!K22+MAY!K22+JNE!K22</f>
        <v>6040.25</v>
      </c>
      <c r="M22" s="14">
        <v>0.3156</v>
      </c>
      <c r="O22" s="18">
        <f>JLY!O22+AUG!O22+SEP!O22+OCT!O22+NOV!O22+DEC!O22+JAN!O22+FEB!O22+MAR!O22+APR!O22+MAY!O22+JNE!O22</f>
        <v>1906.3029000000001</v>
      </c>
      <c r="Q22" s="18">
        <f>JLY!Q22+AUG!Q22+SEP!Q22+OCT!Q22+NOV!Q22+DEC!Q22+JAN!Q22+FEB!Q22+MAR!Q22+APR!Q22+MAY!Q22+JNE!Q22</f>
        <v>4133.947099999999</v>
      </c>
      <c r="S22" s="16">
        <f t="shared" si="0"/>
        <v>0</v>
      </c>
      <c r="U22" s="16"/>
      <c r="W22" s="16"/>
    </row>
    <row r="23" spans="1:23" ht="11.25">
      <c r="A23" s="4" t="s">
        <v>18</v>
      </c>
      <c r="C23" s="3" t="s">
        <v>147</v>
      </c>
      <c r="E23" s="18">
        <f>JLY!E23+AUG!E23+SEP!E23+OCT!E23+NOV!E23+DEC!E23+JAN!E23+FEB!E23+MAR!E23+APR!E23+MAY!E23+JNE!E23</f>
        <v>1959</v>
      </c>
      <c r="G23" s="21">
        <v>0.5</v>
      </c>
      <c r="H23" s="14"/>
      <c r="I23" s="18">
        <f>JLY!I23+AUG!I23+SEP!I23+OCT!I23+NOV!I23+DEC!I23+JAN!I23+FEB!I23+MAR!I23+APR!I23+MAY!I23+JNE!I23</f>
        <v>979.5</v>
      </c>
      <c r="K23" s="18">
        <f>JLY!K23+AUG!K23+SEP!K23+OCT!K23+NOV!K23+DEC!K23+JAN!K23+FEB!K23+MAR!K23+APR!K23+MAY!K23+JNE!K23</f>
        <v>979.5</v>
      </c>
      <c r="M23" s="14">
        <v>0.2023</v>
      </c>
      <c r="O23" s="18">
        <f>JLY!O23+AUG!O23+SEP!O23+OCT!O23+NOV!O23+DEC!O23+JAN!O23+FEB!O23+MAR!O23+APR!O23+MAY!O23+JNE!O23</f>
        <v>198.15285</v>
      </c>
      <c r="Q23" s="18">
        <f>JLY!Q23+AUG!Q23+SEP!Q23+OCT!Q23+NOV!Q23+DEC!Q23+JAN!Q23+FEB!Q23+MAR!Q23+APR!Q23+MAY!Q23+JNE!Q23</f>
        <v>781.34715</v>
      </c>
      <c r="S23" s="16">
        <f t="shared" si="0"/>
        <v>0</v>
      </c>
      <c r="U23" s="16"/>
      <c r="W23" s="16"/>
    </row>
    <row r="24" spans="1:23" ht="11.25">
      <c r="A24" s="4" t="s">
        <v>19</v>
      </c>
      <c r="C24" s="3" t="s">
        <v>148</v>
      </c>
      <c r="E24" s="18">
        <f>JLY!E24+AUG!E24+SEP!E24+OCT!E24+NOV!E24+DEC!E24+JAN!E24+FEB!E24+MAR!E24+APR!E24+MAY!E24+JNE!E24</f>
        <v>5877</v>
      </c>
      <c r="G24" s="21">
        <v>0.5</v>
      </c>
      <c r="H24" s="14"/>
      <c r="I24" s="18">
        <f>JLY!I24+AUG!I24+SEP!I24+OCT!I24+NOV!I24+DEC!I24+JAN!I24+FEB!I24+MAR!I24+APR!I24+MAY!I24+JNE!I24</f>
        <v>2938.5</v>
      </c>
      <c r="K24" s="18">
        <f>JLY!K24+AUG!K24+SEP!K24+OCT!K24+NOV!K24+DEC!K24+JAN!K24+FEB!K24+MAR!K24+APR!K24+MAY!K24+JNE!K24</f>
        <v>2938.5</v>
      </c>
      <c r="M24" s="14">
        <v>0.3107</v>
      </c>
      <c r="O24" s="18">
        <f>JLY!O24+AUG!O24+SEP!O24+OCT!O24+NOV!O24+DEC!O24+JAN!O24+FEB!O24+MAR!O24+APR!O24+MAY!O24+JNE!O24</f>
        <v>912.9919499999999</v>
      </c>
      <c r="Q24" s="18">
        <f>JLY!Q24+AUG!Q24+SEP!Q24+OCT!Q24+NOV!Q24+DEC!Q24+JAN!Q24+FEB!Q24+MAR!Q24+APR!Q24+MAY!Q24+JNE!Q24</f>
        <v>2025.5080500000001</v>
      </c>
      <c r="S24" s="16">
        <f t="shared" si="0"/>
        <v>0</v>
      </c>
      <c r="U24" s="16"/>
      <c r="W24" s="16"/>
    </row>
    <row r="25" spans="1:23" ht="11.25">
      <c r="A25" s="4" t="s">
        <v>20</v>
      </c>
      <c r="C25" s="3" t="s">
        <v>149</v>
      </c>
      <c r="E25" s="18">
        <f>JLY!E25+AUG!E25+SEP!E25+OCT!E25+NOV!E25+DEC!E25+JAN!E25+FEB!E25+MAR!E25+APR!E25+MAY!E25+JNE!E25</f>
        <v>13839.36</v>
      </c>
      <c r="G25" s="21">
        <v>0.5</v>
      </c>
      <c r="H25" s="14"/>
      <c r="I25" s="18">
        <f>JLY!I25+AUG!I25+SEP!I25+OCT!I25+NOV!I25+DEC!I25+JAN!I25+FEB!I25+MAR!I25+APR!I25+MAY!I25+JNE!I25</f>
        <v>6919.68</v>
      </c>
      <c r="K25" s="18">
        <f>JLY!K25+AUG!K25+SEP!K25+OCT!K25+NOV!K25+DEC!K25+JAN!K25+FEB!K25+MAR!K25+APR!K25+MAY!K25+JNE!K25</f>
        <v>6919.68</v>
      </c>
      <c r="M25" s="14">
        <v>0.3308</v>
      </c>
      <c r="O25" s="18">
        <f>JLY!O25+AUG!O25+SEP!O25+OCT!O25+NOV!O25+DEC!O25+JAN!O25+FEB!O25+MAR!O25+APR!O25+MAY!O25+JNE!O25</f>
        <v>2289.030144</v>
      </c>
      <c r="Q25" s="18">
        <f>JLY!Q25+AUG!Q25+SEP!Q25+OCT!Q25+NOV!Q25+DEC!Q25+JAN!Q25+FEB!Q25+MAR!Q25+APR!Q25+MAY!Q25+JNE!Q25</f>
        <v>4630.649856</v>
      </c>
      <c r="S25" s="16">
        <f t="shared" si="0"/>
        <v>0</v>
      </c>
      <c r="U25" s="16"/>
      <c r="W25" s="16"/>
    </row>
    <row r="26" spans="1:23" ht="11.25">
      <c r="A26" s="4" t="s">
        <v>21</v>
      </c>
      <c r="C26" s="3" t="s">
        <v>150</v>
      </c>
      <c r="E26" s="18">
        <f>JLY!E26+AUG!E26+SEP!E26+OCT!E26+NOV!E26+DEC!E26+JAN!E26+FEB!E26+MAR!E26+APR!E26+MAY!E26+JNE!E26</f>
        <v>28405.5</v>
      </c>
      <c r="G26" s="21">
        <v>0.5</v>
      </c>
      <c r="H26" s="14"/>
      <c r="I26" s="18">
        <f>JLY!I26+AUG!I26+SEP!I26+OCT!I26+NOV!I26+DEC!I26+JAN!I26+FEB!I26+MAR!I26+APR!I26+MAY!I26+JNE!I26</f>
        <v>14202.75</v>
      </c>
      <c r="K26" s="18">
        <f>JLY!K26+AUG!K26+SEP!K26+OCT!K26+NOV!K26+DEC!K26+JAN!K26+FEB!K26+MAR!K26+APR!K26+MAY!K26+JNE!K26</f>
        <v>14202.75</v>
      </c>
      <c r="M26" s="14">
        <v>0.291</v>
      </c>
      <c r="O26" s="18">
        <f>JLY!O26+AUG!O26+SEP!O26+OCT!O26+NOV!O26+DEC!O26+JAN!O26+FEB!O26+MAR!O26+APR!O26+MAY!O26+JNE!O26</f>
        <v>4133.00025</v>
      </c>
      <c r="Q26" s="18">
        <f>JLY!Q26+AUG!Q26+SEP!Q26+OCT!Q26+NOV!Q26+DEC!Q26+JAN!Q26+FEB!Q26+MAR!Q26+APR!Q26+MAY!Q26+JNE!Q26</f>
        <v>10069.74975</v>
      </c>
      <c r="S26" s="16">
        <f t="shared" si="0"/>
        <v>0</v>
      </c>
      <c r="U26" s="16"/>
      <c r="W26" s="16"/>
    </row>
    <row r="27" spans="1:23" ht="11.25">
      <c r="A27" s="4" t="s">
        <v>22</v>
      </c>
      <c r="C27" s="3" t="s">
        <v>151</v>
      </c>
      <c r="E27" s="18">
        <f>JLY!E27+AUG!E27+SEP!E27+OCT!E27+NOV!E27+DEC!E27+JAN!E27+FEB!E27+MAR!E27+APR!E27+MAY!E27+JNE!E27</f>
        <v>0</v>
      </c>
      <c r="G27" s="21">
        <v>0.5</v>
      </c>
      <c r="H27" s="14"/>
      <c r="I27" s="18">
        <f>JLY!I27+AUG!I27+SEP!I27+OCT!I27+NOV!I27+DEC!I27+JAN!I27+FEB!I27+MAR!I27+APR!I27+MAY!I27+JNE!I27</f>
        <v>0</v>
      </c>
      <c r="K27" s="18">
        <f>JLY!K27+AUG!K27+SEP!K27+OCT!K27+NOV!K27+DEC!K27+JAN!K27+FEB!K27+MAR!K27+APR!K27+MAY!K27+JNE!K27</f>
        <v>0</v>
      </c>
      <c r="M27" s="14">
        <v>0.3131</v>
      </c>
      <c r="O27" s="18">
        <f>JLY!O27+AUG!O27+SEP!O27+OCT!O27+NOV!O27+DEC!O27+JAN!O27+FEB!O27+MAR!O27+APR!O27+MAY!O27+JNE!O27</f>
        <v>0</v>
      </c>
      <c r="Q27" s="18">
        <f>JLY!Q27+AUG!Q27+SEP!Q27+OCT!Q27+NOV!Q27+DEC!Q27+JAN!Q27+FEB!Q27+MAR!Q27+APR!Q27+MAY!Q27+JNE!Q27</f>
        <v>0</v>
      </c>
      <c r="S27" s="16">
        <f t="shared" si="0"/>
        <v>0</v>
      </c>
      <c r="U27" s="16"/>
      <c r="W27" s="16"/>
    </row>
    <row r="28" spans="1:23" ht="11.25">
      <c r="A28" s="4" t="s">
        <v>23</v>
      </c>
      <c r="C28" s="3" t="s">
        <v>152</v>
      </c>
      <c r="E28" s="18">
        <f>JLY!E28+AUG!E28+SEP!E28+OCT!E28+NOV!E28+DEC!E28+JAN!E28+FEB!E28+MAR!E28+APR!E28+MAY!E28+JNE!E28</f>
        <v>3591.5</v>
      </c>
      <c r="G28" s="21">
        <v>0.5</v>
      </c>
      <c r="H28" s="14"/>
      <c r="I28" s="18">
        <f>JLY!I28+AUG!I28+SEP!I28+OCT!I28+NOV!I28+DEC!I28+JAN!I28+FEB!I28+MAR!I28+APR!I28+MAY!I28+JNE!I28</f>
        <v>1795.75</v>
      </c>
      <c r="K28" s="18">
        <f>JLY!K28+AUG!K28+SEP!K28+OCT!K28+NOV!K28+DEC!K28+JAN!K28+FEB!K28+MAR!K28+APR!K28+MAY!K28+JNE!K28</f>
        <v>1795.75</v>
      </c>
      <c r="M28" s="14">
        <v>0.2204</v>
      </c>
      <c r="O28" s="18">
        <f>JLY!O28+AUG!O28+SEP!O28+OCT!O28+NOV!O28+DEC!O28+JAN!O28+FEB!O28+MAR!O28+APR!O28+MAY!O28+JNE!O28</f>
        <v>395.7833</v>
      </c>
      <c r="Q28" s="18">
        <f>JLY!Q28+AUG!Q28+SEP!Q28+OCT!Q28+NOV!Q28+DEC!Q28+JAN!Q28+FEB!Q28+MAR!Q28+APR!Q28+MAY!Q28+JNE!Q28</f>
        <v>1399.9667</v>
      </c>
      <c r="S28" s="16">
        <f t="shared" si="0"/>
        <v>0</v>
      </c>
      <c r="U28" s="16"/>
      <c r="W28" s="16"/>
    </row>
    <row r="29" spans="1:23" ht="11.25">
      <c r="A29" s="4" t="s">
        <v>24</v>
      </c>
      <c r="C29" s="3" t="s">
        <v>153</v>
      </c>
      <c r="E29" s="18">
        <f>JLY!E29+AUG!E29+SEP!E29+OCT!E29+NOV!E29+DEC!E29+JAN!E29+FEB!E29+MAR!E29+APR!E29+MAY!E29+JNE!E29</f>
        <v>83171.27</v>
      </c>
      <c r="G29" s="21">
        <v>0.5</v>
      </c>
      <c r="H29" s="14"/>
      <c r="I29" s="18">
        <f>JLY!I29+AUG!I29+SEP!I29+OCT!I29+NOV!I29+DEC!I29+JAN!I29+FEB!I29+MAR!I29+APR!I29+MAY!I29+JNE!I29</f>
        <v>41585.635</v>
      </c>
      <c r="K29" s="18">
        <f>JLY!K29+AUG!K29+SEP!K29+OCT!K29+NOV!K29+DEC!K29+JAN!K29+FEB!K29+MAR!K29+APR!K29+MAY!K29+JNE!K29</f>
        <v>41585.635</v>
      </c>
      <c r="M29" s="14">
        <v>0.3853</v>
      </c>
      <c r="O29" s="18">
        <f>JLY!O29+AUG!O29+SEP!O29+OCT!O29+NOV!O29+DEC!O29+JAN!O29+FEB!O29+MAR!O29+APR!O29+MAY!O29+JNE!O29</f>
        <v>16022.945165499998</v>
      </c>
      <c r="Q29" s="18">
        <f>JLY!Q29+AUG!Q29+SEP!Q29+OCT!Q29+NOV!Q29+DEC!Q29+JAN!Q29+FEB!Q29+MAR!Q29+APR!Q29+MAY!Q29+JNE!Q29</f>
        <v>25562.689834500005</v>
      </c>
      <c r="S29" s="16">
        <f t="shared" si="0"/>
        <v>0</v>
      </c>
      <c r="U29" s="16"/>
      <c r="W29" s="16"/>
    </row>
    <row r="30" spans="1:23" ht="11.25">
      <c r="A30" s="4" t="s">
        <v>25</v>
      </c>
      <c r="C30" s="3" t="s">
        <v>154</v>
      </c>
      <c r="E30" s="18">
        <f>JLY!E30+AUG!E30+SEP!E30+OCT!E30+NOV!E30+DEC!E30+JAN!E30+FEB!E30+MAR!E30+APR!E30+MAY!E30+JNE!E30</f>
        <v>0</v>
      </c>
      <c r="G30" s="21">
        <v>0.5</v>
      </c>
      <c r="H30" s="14"/>
      <c r="I30" s="18">
        <f>JLY!I30+AUG!I30+SEP!I30+OCT!I30+NOV!I30+DEC!I30+JAN!I30+FEB!I30+MAR!I30+APR!I30+MAY!I30+JNE!I30</f>
        <v>0</v>
      </c>
      <c r="K30" s="18">
        <f>JLY!K30+AUG!K30+SEP!K30+OCT!K30+NOV!K30+DEC!K30+JAN!K30+FEB!K30+MAR!K30+APR!K30+MAY!K30+JNE!K30</f>
        <v>0</v>
      </c>
      <c r="M30" s="14">
        <v>0.4797</v>
      </c>
      <c r="O30" s="18">
        <f>JLY!O30+AUG!O30+SEP!O30+OCT!O30+NOV!O30+DEC!O30+JAN!O30+FEB!O30+MAR!O30+APR!O30+MAY!O30+JNE!O30</f>
        <v>0</v>
      </c>
      <c r="Q30" s="18">
        <f>JLY!Q30+AUG!Q30+SEP!Q30+OCT!Q30+NOV!Q30+DEC!Q30+JAN!Q30+FEB!Q30+MAR!Q30+APR!Q30+MAY!Q30+JNE!Q30</f>
        <v>0</v>
      </c>
      <c r="S30" s="16">
        <f t="shared" si="0"/>
        <v>0</v>
      </c>
      <c r="U30" s="16"/>
      <c r="W30" s="16"/>
    </row>
    <row r="31" spans="1:23" ht="11.25">
      <c r="A31" s="4" t="s">
        <v>26</v>
      </c>
      <c r="C31" s="3" t="s">
        <v>155</v>
      </c>
      <c r="E31" s="18">
        <f>JLY!E31+AUG!E31+SEP!E31+OCT!E31+NOV!E31+DEC!E31+JAN!E31+FEB!E31+MAR!E31+APR!E31+MAY!E31+JNE!E31</f>
        <v>1632.5</v>
      </c>
      <c r="G31" s="21">
        <v>0.5</v>
      </c>
      <c r="H31" s="14"/>
      <c r="I31" s="18">
        <f>JLY!I31+AUG!I31+SEP!I31+OCT!I31+NOV!I31+DEC!I31+JAN!I31+FEB!I31+MAR!I31+APR!I31+MAY!I31+JNE!I31</f>
        <v>816.25</v>
      </c>
      <c r="K31" s="18">
        <f>JLY!K31+AUG!K31+SEP!K31+OCT!K31+NOV!K31+DEC!K31+JAN!K31+FEB!K31+MAR!K31+APR!K31+MAY!K31+JNE!K31</f>
        <v>816.25</v>
      </c>
      <c r="M31" s="14">
        <v>0.2901</v>
      </c>
      <c r="O31" s="18">
        <f>JLY!O31+AUG!O31+SEP!O31+OCT!O31+NOV!O31+DEC!O31+JAN!O31+FEB!O31+MAR!O31+APR!O31+MAY!O31+JNE!O31</f>
        <v>236.794125</v>
      </c>
      <c r="Q31" s="18">
        <f>JLY!Q31+AUG!Q31+SEP!Q31+OCT!Q31+NOV!Q31+DEC!Q31+JAN!Q31+FEB!Q31+MAR!Q31+APR!Q31+MAY!Q31+JNE!Q31</f>
        <v>579.455875</v>
      </c>
      <c r="S31" s="16">
        <f t="shared" si="0"/>
        <v>0</v>
      </c>
      <c r="U31" s="16"/>
      <c r="W31" s="16"/>
    </row>
    <row r="32" spans="1:23" ht="11.25">
      <c r="A32" s="4" t="s">
        <v>27</v>
      </c>
      <c r="C32" s="3" t="s">
        <v>156</v>
      </c>
      <c r="E32" s="18">
        <f>JLY!E32+AUG!E32+SEP!E32+OCT!E32+NOV!E32+DEC!E32+JAN!E32+FEB!E32+MAR!E32+APR!E32+MAY!E32+JNE!E32</f>
        <v>16836.46</v>
      </c>
      <c r="G32" s="21">
        <v>0.5</v>
      </c>
      <c r="H32" s="14"/>
      <c r="I32" s="18">
        <f>JLY!I32+AUG!I32+SEP!I32+OCT!I32+NOV!I32+DEC!I32+JAN!I32+FEB!I32+MAR!I32+APR!I32+MAY!I32+JNE!I32</f>
        <v>8418.23</v>
      </c>
      <c r="K32" s="18">
        <f>JLY!K32+AUG!K32+SEP!K32+OCT!K32+NOV!K32+DEC!K32+JAN!K32+FEB!K32+MAR!K32+APR!K32+MAY!K32+JNE!K32</f>
        <v>8418.23</v>
      </c>
      <c r="M32" s="14">
        <v>0.3767</v>
      </c>
      <c r="O32" s="18">
        <f>JLY!O32+AUG!O32+SEP!O32+OCT!O32+NOV!O32+DEC!O32+JAN!O32+FEB!O32+MAR!O32+APR!O32+MAY!O32+JNE!O32</f>
        <v>3171.147240999999</v>
      </c>
      <c r="Q32" s="18">
        <f>JLY!Q32+AUG!Q32+SEP!Q32+OCT!Q32+NOV!Q32+DEC!Q32+JAN!Q32+FEB!Q32+MAR!Q32+APR!Q32+MAY!Q32+JNE!Q32</f>
        <v>5247.082759</v>
      </c>
      <c r="S32" s="16">
        <f t="shared" si="0"/>
        <v>0</v>
      </c>
      <c r="U32" s="16"/>
      <c r="W32" s="16"/>
    </row>
    <row r="33" spans="1:23" ht="11.25">
      <c r="A33" s="4" t="s">
        <v>28</v>
      </c>
      <c r="C33" s="3" t="s">
        <v>157</v>
      </c>
      <c r="E33" s="18">
        <f>JLY!E33+AUG!E33+SEP!E33+OCT!E33+NOV!E33+DEC!E33+JAN!E33+FEB!E33+MAR!E33+APR!E33+MAY!E33+JNE!E33</f>
        <v>0</v>
      </c>
      <c r="G33" s="21">
        <v>0.5</v>
      </c>
      <c r="H33" s="14"/>
      <c r="I33" s="18">
        <f>JLY!I33+AUG!I33+SEP!I33+OCT!I33+NOV!I33+DEC!I33+JAN!I33+FEB!I33+MAR!I33+APR!I33+MAY!I33+JNE!I33</f>
        <v>0</v>
      </c>
      <c r="K33" s="18">
        <f>JLY!K33+AUG!K33+SEP!K33+OCT!K33+NOV!K33+DEC!K33+JAN!K33+FEB!K33+MAR!K33+APR!K33+MAY!K33+JNE!K33</f>
        <v>0</v>
      </c>
      <c r="M33" s="14">
        <v>0.304</v>
      </c>
      <c r="O33" s="18">
        <f>JLY!O33+AUG!O33+SEP!O33+OCT!O33+NOV!O33+DEC!O33+JAN!O33+FEB!O33+MAR!O33+APR!O33+MAY!O33+JNE!O33</f>
        <v>0</v>
      </c>
      <c r="Q33" s="18">
        <f>JLY!Q33+AUG!Q33+SEP!Q33+OCT!Q33+NOV!Q33+DEC!Q33+JAN!Q33+FEB!Q33+MAR!Q33+APR!Q33+MAY!Q33+JNE!Q33</f>
        <v>0</v>
      </c>
      <c r="S33" s="16">
        <f t="shared" si="0"/>
        <v>0</v>
      </c>
      <c r="U33" s="16"/>
      <c r="W33" s="16"/>
    </row>
    <row r="34" spans="1:23" ht="11.25">
      <c r="A34" s="4" t="s">
        <v>29</v>
      </c>
      <c r="C34" s="3" t="s">
        <v>158</v>
      </c>
      <c r="E34" s="18">
        <f>JLY!E34+AUG!E34+SEP!E34+OCT!E34+NOV!E34+DEC!E34+JAN!E34+FEB!E34+MAR!E34+APR!E34+MAY!E34+JNE!E34</f>
        <v>22202</v>
      </c>
      <c r="G34" s="21">
        <v>0.5</v>
      </c>
      <c r="H34" s="14"/>
      <c r="I34" s="18">
        <f>JLY!I34+AUG!I34+SEP!I34+OCT!I34+NOV!I34+DEC!I34+JAN!I34+FEB!I34+MAR!I34+APR!I34+MAY!I34+JNE!I34</f>
        <v>11101</v>
      </c>
      <c r="K34" s="18">
        <f>JLY!K34+AUG!K34+SEP!K34+OCT!K34+NOV!K34+DEC!K34+JAN!K34+FEB!K34+MAR!K34+APR!K34+MAY!K34+JNE!K34</f>
        <v>11101</v>
      </c>
      <c r="M34" s="14">
        <v>0.3041</v>
      </c>
      <c r="O34" s="18">
        <f>JLY!O34+AUG!O34+SEP!O34+OCT!O34+NOV!O34+DEC!O34+JAN!O34+FEB!O34+MAR!O34+APR!O34+MAY!O34+JNE!O34</f>
        <v>3376.9242000000004</v>
      </c>
      <c r="Q34" s="18">
        <f>JLY!Q34+AUG!Q34+SEP!Q34+OCT!Q34+NOV!Q34+DEC!Q34+JAN!Q34+FEB!Q34+MAR!Q34+APR!Q34+MAY!Q34+JNE!Q34</f>
        <v>7724.0758000000005</v>
      </c>
      <c r="S34" s="16">
        <f t="shared" si="0"/>
        <v>0</v>
      </c>
      <c r="U34" s="16"/>
      <c r="W34" s="16"/>
    </row>
    <row r="35" spans="1:23" ht="11.25">
      <c r="A35" s="4" t="s">
        <v>30</v>
      </c>
      <c r="C35" s="3" t="s">
        <v>159</v>
      </c>
      <c r="E35" s="18">
        <f>JLY!E35+AUG!E35+SEP!E35+OCT!E35+NOV!E35+DEC!E35+JAN!E35+FEB!E35+MAR!E35+APR!E35+MAY!E35+JNE!E35</f>
        <v>15998.5</v>
      </c>
      <c r="G35" s="21">
        <v>0.5</v>
      </c>
      <c r="H35" s="14"/>
      <c r="I35" s="18">
        <f>JLY!I35+AUG!I35+SEP!I35+OCT!I35+NOV!I35+DEC!I35+JAN!I35+FEB!I35+MAR!I35+APR!I35+MAY!I35+JNE!I35</f>
        <v>7999.25</v>
      </c>
      <c r="K35" s="18">
        <f>JLY!K35+AUG!K35+SEP!K35+OCT!K35+NOV!K35+DEC!K35+JAN!K35+FEB!K35+MAR!K35+APR!K35+MAY!K35+JNE!K35</f>
        <v>7999.25</v>
      </c>
      <c r="M35" s="14">
        <v>0.3358</v>
      </c>
      <c r="O35" s="18">
        <f>JLY!O35+AUG!O35+SEP!O35+OCT!O35+NOV!O35+DEC!O35+JAN!O35+FEB!O35+MAR!O35+APR!O35+MAY!O35+JNE!O35</f>
        <v>2686.1481500000004</v>
      </c>
      <c r="Q35" s="18">
        <f>JLY!Q35+AUG!Q35+SEP!Q35+OCT!Q35+NOV!Q35+DEC!Q35+JAN!Q35+FEB!Q35+MAR!Q35+APR!Q35+MAY!Q35+JNE!Q35</f>
        <v>5313.10185</v>
      </c>
      <c r="S35" s="16">
        <f t="shared" si="0"/>
        <v>0</v>
      </c>
      <c r="U35" s="16"/>
      <c r="W35" s="16"/>
    </row>
    <row r="36" spans="1:23" ht="11.25">
      <c r="A36" s="4" t="s">
        <v>31</v>
      </c>
      <c r="C36" s="3" t="s">
        <v>160</v>
      </c>
      <c r="E36" s="18">
        <f>JLY!E36+AUG!E36+SEP!E36+OCT!E36+NOV!E36+DEC!E36+JAN!E36+FEB!E36+MAR!E36+APR!E36+MAY!E36+JNE!E36</f>
        <v>3591.5</v>
      </c>
      <c r="G36" s="21">
        <v>0.5</v>
      </c>
      <c r="H36" s="14"/>
      <c r="I36" s="18">
        <f>JLY!I36+AUG!I36+SEP!I36+OCT!I36+NOV!I36+DEC!I36+JAN!I36+FEB!I36+MAR!I36+APR!I36+MAY!I36+JNE!I36</f>
        <v>1795.75</v>
      </c>
      <c r="K36" s="18">
        <f>JLY!K36+AUG!K36+SEP!K36+OCT!K36+NOV!K36+DEC!K36+JAN!K36+FEB!K36+MAR!K36+APR!K36+MAY!K36+JNE!K36</f>
        <v>1795.75</v>
      </c>
      <c r="M36" s="14">
        <v>0.3853</v>
      </c>
      <c r="O36" s="18">
        <f>JLY!O36+AUG!O36+SEP!O36+OCT!O36+NOV!O36+DEC!O36+JAN!O36+FEB!O36+MAR!O36+APR!O36+MAY!O36+JNE!O36</f>
        <v>691.9024749999999</v>
      </c>
      <c r="Q36" s="18">
        <f>JLY!Q36+AUG!Q36+SEP!Q36+OCT!Q36+NOV!Q36+DEC!Q36+JAN!Q36+FEB!Q36+MAR!Q36+APR!Q36+MAY!Q36+JNE!Q36</f>
        <v>1103.847525</v>
      </c>
      <c r="S36" s="16">
        <f t="shared" si="0"/>
        <v>0</v>
      </c>
      <c r="U36" s="16"/>
      <c r="W36" s="16"/>
    </row>
    <row r="37" spans="1:23" ht="11.25">
      <c r="A37" s="4" t="s">
        <v>32</v>
      </c>
      <c r="C37" s="3" t="s">
        <v>161</v>
      </c>
      <c r="E37" s="18">
        <f>JLY!E37+AUG!E37+SEP!E37+OCT!E37+NOV!E37+DEC!E37+JAN!E37+FEB!E37+MAR!E37+APR!E37+MAY!E37+JNE!E37</f>
        <v>144193.22</v>
      </c>
      <c r="G37" s="21">
        <v>0.5</v>
      </c>
      <c r="H37" s="14"/>
      <c r="I37" s="18">
        <f>JLY!I37+AUG!I37+SEP!I37+OCT!I37+NOV!I37+DEC!I37+JAN!I37+FEB!I37+MAR!I37+APR!I37+MAY!I37+JNE!I37</f>
        <v>72096.61</v>
      </c>
      <c r="K37" s="18">
        <f>JLY!K37+AUG!K37+SEP!K37+OCT!K37+NOV!K37+DEC!K37+JAN!K37+FEB!K37+MAR!K37+APR!K37+MAY!K37+JNE!K37</f>
        <v>72096.61</v>
      </c>
      <c r="M37" s="14">
        <v>0.4611</v>
      </c>
      <c r="O37" s="18">
        <f>JLY!O37+AUG!O37+SEP!O37+OCT!O37+NOV!O37+DEC!O37+JAN!O37+FEB!O37+MAR!O37+APR!O37+MAY!O37+JNE!O37</f>
        <v>33243.746870999996</v>
      </c>
      <c r="Q37" s="18">
        <f>JLY!Q37+AUG!Q37+SEP!Q37+OCT!Q37+NOV!Q37+DEC!Q37+JAN!Q37+FEB!Q37+MAR!Q37+APR!Q37+MAY!Q37+JNE!Q37</f>
        <v>38852.863129</v>
      </c>
      <c r="S37" s="16">
        <f t="shared" si="0"/>
        <v>0</v>
      </c>
      <c r="U37" s="16"/>
      <c r="W37" s="16"/>
    </row>
    <row r="38" spans="1:23" ht="11.25">
      <c r="A38" s="4" t="s">
        <v>33</v>
      </c>
      <c r="C38" s="3" t="s">
        <v>162</v>
      </c>
      <c r="E38" s="18">
        <f>JLY!E38+AUG!E38+SEP!E38+OCT!E38+NOV!E38+DEC!E38+JAN!E38+FEB!E38+MAR!E38+APR!E38+MAY!E38+JNE!E38</f>
        <v>14039.5</v>
      </c>
      <c r="G38" s="21">
        <v>0.5</v>
      </c>
      <c r="H38" s="14"/>
      <c r="I38" s="18">
        <f>JLY!I38+AUG!I38+SEP!I38+OCT!I38+NOV!I38+DEC!I38+JAN!I38+FEB!I38+MAR!I38+APR!I38+MAY!I38+JNE!I38</f>
        <v>7019.75</v>
      </c>
      <c r="K38" s="18">
        <f>JLY!K38+AUG!K38+SEP!K38+OCT!K38+NOV!K38+DEC!K38+JAN!K38+FEB!K38+MAR!K38+APR!K38+MAY!K38+JNE!K38</f>
        <v>7019.75</v>
      </c>
      <c r="M38" s="14">
        <v>0.4584</v>
      </c>
      <c r="O38" s="18">
        <f>JLY!O38+AUG!O38+SEP!O38+OCT!O38+NOV!O38+DEC!O38+JAN!O38+FEB!O38+MAR!O38+APR!O38+MAY!O38+JNE!O38</f>
        <v>3217.8534</v>
      </c>
      <c r="Q38" s="18">
        <f>JLY!Q38+AUG!Q38+SEP!Q38+OCT!Q38+NOV!Q38+DEC!Q38+JAN!Q38+FEB!Q38+MAR!Q38+APR!Q38+MAY!Q38+JNE!Q38</f>
        <v>3801.8966</v>
      </c>
      <c r="S38" s="16">
        <f t="shared" si="0"/>
        <v>0</v>
      </c>
      <c r="U38" s="16"/>
      <c r="W38" s="16"/>
    </row>
    <row r="39" spans="1:23" ht="11.25">
      <c r="A39" s="4" t="s">
        <v>34</v>
      </c>
      <c r="C39" s="3" t="s">
        <v>163</v>
      </c>
      <c r="E39" s="18">
        <f>JLY!E39+AUG!E39+SEP!E39+OCT!E39+NOV!E39+DEC!E39+JAN!E39+FEB!E39+MAR!E39+APR!E39+MAY!E39+JNE!E39</f>
        <v>5877</v>
      </c>
      <c r="G39" s="21">
        <v>0.5</v>
      </c>
      <c r="H39" s="14"/>
      <c r="I39" s="18">
        <f>JLY!I39+AUG!I39+SEP!I39+OCT!I39+NOV!I39+DEC!I39+JAN!I39+FEB!I39+MAR!I39+APR!I39+MAY!I39+JNE!I39</f>
        <v>2938.5</v>
      </c>
      <c r="K39" s="18">
        <f>JLY!K39+AUG!K39+SEP!K39+OCT!K39+NOV!K39+DEC!K39+JAN!K39+FEB!K39+MAR!K39+APR!K39+MAY!K39+JNE!K39</f>
        <v>2938.5</v>
      </c>
      <c r="M39" s="14">
        <v>0.2324</v>
      </c>
      <c r="O39" s="18">
        <f>JLY!O39+AUG!O39+SEP!O39+OCT!O39+NOV!O39+DEC!O39+JAN!O39+FEB!O39+MAR!O39+APR!O39+MAY!O39+JNE!O39</f>
        <v>682.9073999999999</v>
      </c>
      <c r="Q39" s="18">
        <f>JLY!Q39+AUG!Q39+SEP!Q39+OCT!Q39+NOV!Q39+DEC!Q39+JAN!Q39+FEB!Q39+MAR!Q39+APR!Q39+MAY!Q39+JNE!Q39</f>
        <v>2255.5926</v>
      </c>
      <c r="S39" s="16">
        <f t="shared" si="0"/>
        <v>0</v>
      </c>
      <c r="U39" s="16"/>
      <c r="W39" s="16"/>
    </row>
    <row r="40" spans="1:23" ht="11.25">
      <c r="A40" s="4" t="s">
        <v>35</v>
      </c>
      <c r="C40" s="3" t="s">
        <v>164</v>
      </c>
      <c r="E40" s="18">
        <f>JLY!E40+AUG!E40+SEP!E40+OCT!E40+NOV!E40+DEC!E40+JAN!E40+FEB!E40+MAR!E40+APR!E40+MAY!E40+JNE!E40</f>
        <v>0</v>
      </c>
      <c r="G40" s="21">
        <v>0.5</v>
      </c>
      <c r="H40" s="14"/>
      <c r="I40" s="18">
        <f>JLY!I40+AUG!I40+SEP!I40+OCT!I40+NOV!I40+DEC!I40+JAN!I40+FEB!I40+MAR!I40+APR!I40+MAY!I40+JNE!I40</f>
        <v>0</v>
      </c>
      <c r="K40" s="18">
        <f>JLY!K40+AUG!K40+SEP!K40+OCT!K40+NOV!K40+DEC!K40+JAN!K40+FEB!K40+MAR!K40+APR!K40+MAY!K40+JNE!K40</f>
        <v>0</v>
      </c>
      <c r="M40" s="14">
        <v>0.3811</v>
      </c>
      <c r="O40" s="18">
        <f>JLY!O40+AUG!O40+SEP!O40+OCT!O40+NOV!O40+DEC!O40+JAN!O40+FEB!O40+MAR!O40+APR!O40+MAY!O40+JNE!O40</f>
        <v>0</v>
      </c>
      <c r="Q40" s="18">
        <f>JLY!Q40+AUG!Q40+SEP!Q40+OCT!Q40+NOV!Q40+DEC!Q40+JAN!Q40+FEB!Q40+MAR!Q40+APR!Q40+MAY!Q40+JNE!Q40</f>
        <v>0</v>
      </c>
      <c r="S40" s="16">
        <f t="shared" si="0"/>
        <v>0</v>
      </c>
      <c r="U40" s="16"/>
      <c r="W40" s="16"/>
    </row>
    <row r="41" spans="1:23" ht="11.25">
      <c r="A41" s="4" t="s">
        <v>36</v>
      </c>
      <c r="C41" s="3" t="s">
        <v>165</v>
      </c>
      <c r="E41" s="18">
        <f>JLY!E41+AUG!E41+SEP!E41+OCT!E41+NOV!E41+DEC!E41+JAN!E41+FEB!E41+MAR!E41+APR!E41+MAY!E41+JNE!E41</f>
        <v>37547.5</v>
      </c>
      <c r="G41" s="21">
        <v>0.5</v>
      </c>
      <c r="H41" s="14"/>
      <c r="I41" s="18">
        <f>JLY!I41+AUG!I41+SEP!I41+OCT!I41+NOV!I41+DEC!I41+JAN!I41+FEB!I41+MAR!I41+APR!I41+MAY!I41+JNE!I41</f>
        <v>18773.75</v>
      </c>
      <c r="K41" s="18">
        <f>JLY!K41+AUG!K41+SEP!K41+OCT!K41+NOV!K41+DEC!K41+JAN!K41+FEB!K41+MAR!K41+APR!K41+MAY!K41+JNE!K41</f>
        <v>18773.75</v>
      </c>
      <c r="M41" s="14">
        <v>0.283</v>
      </c>
      <c r="O41" s="18">
        <f>JLY!O41+AUG!O41+SEP!O41+OCT!O41+NOV!O41+DEC!O41+JAN!O41+FEB!O41+MAR!O41+APR!O41+MAY!O41+JNE!O41</f>
        <v>5312.971249999999</v>
      </c>
      <c r="Q41" s="18">
        <f>JLY!Q41+AUG!Q41+SEP!Q41+OCT!Q41+NOV!Q41+DEC!Q41+JAN!Q41+FEB!Q41+MAR!Q41+APR!Q41+MAY!Q41+JNE!Q41</f>
        <v>13460.77875</v>
      </c>
      <c r="S41" s="16">
        <f t="shared" si="0"/>
        <v>0</v>
      </c>
      <c r="U41" s="16"/>
      <c r="W41" s="16"/>
    </row>
    <row r="42" spans="1:23" ht="11.25">
      <c r="A42" s="4" t="s">
        <v>37</v>
      </c>
      <c r="C42" s="3" t="s">
        <v>166</v>
      </c>
      <c r="E42" s="18">
        <f>JLY!E42+AUG!E42+SEP!E42+OCT!E42+NOV!E42+DEC!E42+JAN!E42+FEB!E42+MAR!E42+APR!E42+MAY!E42+JNE!E42</f>
        <v>653</v>
      </c>
      <c r="G42" s="21">
        <v>0.5</v>
      </c>
      <c r="H42" s="14"/>
      <c r="I42" s="18">
        <f>JLY!I42+AUG!I42+SEP!I42+OCT!I42+NOV!I42+DEC!I42+JAN!I42+FEB!I42+MAR!I42+APR!I42+MAY!I42+JNE!I42</f>
        <v>326.5</v>
      </c>
      <c r="K42" s="18">
        <f>JLY!K42+AUG!K42+SEP!K42+OCT!K42+NOV!K42+DEC!K42+JAN!K42+FEB!K42+MAR!K42+APR!K42+MAY!K42+JNE!K42</f>
        <v>326.5</v>
      </c>
      <c r="M42" s="14">
        <v>0.4348</v>
      </c>
      <c r="O42" s="18">
        <f>JLY!O42+AUG!O42+SEP!O42+OCT!O42+NOV!O42+DEC!O42+JAN!O42+FEB!O42+MAR!O42+APR!O42+MAY!O42+JNE!O42</f>
        <v>141.9622</v>
      </c>
      <c r="Q42" s="18">
        <f>JLY!Q42+AUG!Q42+SEP!Q42+OCT!Q42+NOV!Q42+DEC!Q42+JAN!Q42+FEB!Q42+MAR!Q42+APR!Q42+MAY!Q42+JNE!Q42</f>
        <v>184.5378</v>
      </c>
      <c r="S42" s="16">
        <f t="shared" si="0"/>
        <v>0</v>
      </c>
      <c r="U42" s="16"/>
      <c r="W42" s="16"/>
    </row>
    <row r="43" spans="1:23" ht="11.25">
      <c r="A43" s="4" t="s">
        <v>38</v>
      </c>
      <c r="C43" s="3" t="s">
        <v>167</v>
      </c>
      <c r="E43" s="18">
        <f>JLY!E43+AUG!E43+SEP!E43+OCT!E43+NOV!E43+DEC!E43+JAN!E43+FEB!E43+MAR!E43+APR!E43+MAY!E43+JNE!E43</f>
        <v>10448</v>
      </c>
      <c r="G43" s="21">
        <v>0.5</v>
      </c>
      <c r="H43" s="14"/>
      <c r="I43" s="18">
        <f>JLY!I43+AUG!I43+SEP!I43+OCT!I43+NOV!I43+DEC!I43+JAN!I43+FEB!I43+MAR!I43+APR!I43+MAY!I43+JNE!I43</f>
        <v>5224</v>
      </c>
      <c r="K43" s="18">
        <f>JLY!K43+AUG!K43+SEP!K43+OCT!K43+NOV!K43+DEC!K43+JAN!K43+FEB!K43+MAR!K43+APR!K43+MAY!K43+JNE!K43</f>
        <v>5224</v>
      </c>
      <c r="M43" s="14">
        <v>0.2898</v>
      </c>
      <c r="O43" s="18">
        <f>JLY!O43+AUG!O43+SEP!O43+OCT!O43+NOV!O43+DEC!O43+JAN!O43+FEB!O43+MAR!O43+APR!O43+MAY!O43+JNE!O43</f>
        <v>1513.9152</v>
      </c>
      <c r="Q43" s="18">
        <f>JLY!Q43+AUG!Q43+SEP!Q43+OCT!Q43+NOV!Q43+DEC!Q43+JAN!Q43+FEB!Q43+MAR!Q43+APR!Q43+MAY!Q43+JNE!Q43</f>
        <v>3710.0847999999996</v>
      </c>
      <c r="S43" s="16">
        <f t="shared" si="0"/>
        <v>0</v>
      </c>
      <c r="U43" s="16"/>
      <c r="W43" s="16"/>
    </row>
    <row r="44" spans="1:23" ht="11.25">
      <c r="A44" s="4" t="s">
        <v>39</v>
      </c>
      <c r="C44" s="3" t="s">
        <v>168</v>
      </c>
      <c r="E44" s="18">
        <f>JLY!E44+AUG!E44+SEP!E44+OCT!E44+NOV!E44+DEC!E44+JAN!E44+FEB!E44+MAR!E44+APR!E44+MAY!E44+JNE!E44</f>
        <v>20206.21</v>
      </c>
      <c r="G44" s="21">
        <v>0.5</v>
      </c>
      <c r="H44" s="14"/>
      <c r="I44" s="18">
        <f>JLY!I44+AUG!I44+SEP!I44+OCT!I44+NOV!I44+DEC!I44+JAN!I44+FEB!I44+MAR!I44+APR!I44+MAY!I44+JNE!I44</f>
        <v>10103.105</v>
      </c>
      <c r="K44" s="18">
        <f>JLY!K44+AUG!K44+SEP!K44+OCT!K44+NOV!K44+DEC!K44+JAN!K44+FEB!K44+MAR!K44+APR!K44+MAY!K44+JNE!K44</f>
        <v>10103.105</v>
      </c>
      <c r="M44" s="14">
        <v>0.3687</v>
      </c>
      <c r="O44" s="18">
        <f>JLY!O44+AUG!O44+SEP!O44+OCT!O44+NOV!O44+DEC!O44+JAN!O44+FEB!O44+MAR!O44+APR!O44+MAY!O44+JNE!O44</f>
        <v>3725.0148134999995</v>
      </c>
      <c r="Q44" s="18">
        <f>JLY!Q44+AUG!Q44+SEP!Q44+OCT!Q44+NOV!Q44+DEC!Q44+JAN!Q44+FEB!Q44+MAR!Q44+APR!Q44+MAY!Q44+JNE!Q44</f>
        <v>6378.0901865</v>
      </c>
      <c r="S44" s="16">
        <f t="shared" si="0"/>
        <v>0</v>
      </c>
      <c r="U44" s="16"/>
      <c r="W44" s="16"/>
    </row>
    <row r="45" spans="1:23" ht="11.25">
      <c r="A45" s="4" t="s">
        <v>40</v>
      </c>
      <c r="C45" s="3" t="s">
        <v>169</v>
      </c>
      <c r="E45" s="18">
        <f>JLY!E45+AUG!E45+SEP!E45+OCT!E45+NOV!E45+DEC!E45+JAN!E45+FEB!E45+MAR!E45+APR!E45+MAY!E45+JNE!E45</f>
        <v>15418.400000000001</v>
      </c>
      <c r="G45" s="21">
        <v>0.5</v>
      </c>
      <c r="H45" s="14"/>
      <c r="I45" s="18">
        <f>JLY!I45+AUG!I45+SEP!I45+OCT!I45+NOV!I45+DEC!I45+JAN!I45+FEB!I45+MAR!I45+APR!I45+MAY!I45+JNE!I45</f>
        <v>7709.200000000001</v>
      </c>
      <c r="K45" s="18">
        <f>JLY!K45+AUG!K45+SEP!K45+OCT!K45+NOV!K45+DEC!K45+JAN!K45+FEB!K45+MAR!K45+APR!K45+MAY!K45+JNE!K45</f>
        <v>7709.200000000001</v>
      </c>
      <c r="M45" s="14">
        <v>0.4871</v>
      </c>
      <c r="O45" s="18">
        <f>JLY!O45+AUG!O45+SEP!O45+OCT!O45+NOV!O45+DEC!O45+JAN!O45+FEB!O45+MAR!O45+APR!O45+MAY!O45+JNE!O45</f>
        <v>3755.151320000001</v>
      </c>
      <c r="Q45" s="18">
        <f>JLY!Q45+AUG!Q45+SEP!Q45+OCT!Q45+NOV!Q45+DEC!Q45+JAN!Q45+FEB!Q45+MAR!Q45+APR!Q45+MAY!Q45+JNE!Q45</f>
        <v>3954.04868</v>
      </c>
      <c r="S45" s="16">
        <f t="shared" si="0"/>
        <v>0</v>
      </c>
      <c r="U45" s="16"/>
      <c r="W45" s="16"/>
    </row>
    <row r="46" spans="1:23" ht="11.25">
      <c r="A46" s="4" t="s">
        <v>41</v>
      </c>
      <c r="C46" s="3" t="s">
        <v>170</v>
      </c>
      <c r="E46" s="18">
        <f>JLY!E46+AUG!E46+SEP!E46+OCT!E46+NOV!E46+DEC!E46+JAN!E46+FEB!E46+MAR!E46+APR!E46+MAY!E46+JNE!E46</f>
        <v>18610.5</v>
      </c>
      <c r="G46" s="21">
        <v>0.5</v>
      </c>
      <c r="I46" s="18">
        <f>JLY!I46+AUG!I46+SEP!I46+OCT!I46+NOV!I46+DEC!I46+JAN!I46+FEB!I46+MAR!I46+APR!I46+MAY!I46+JNE!I46</f>
        <v>9305.25</v>
      </c>
      <c r="K46" s="18">
        <f>JLY!K46+AUG!K46+SEP!K46+OCT!K46+NOV!K46+DEC!K46+JAN!K46+FEB!K46+MAR!K46+APR!K46+MAY!K46+JNE!K46</f>
        <v>9305.25</v>
      </c>
      <c r="M46" s="14">
        <v>0.2109</v>
      </c>
      <c r="O46" s="18">
        <f>JLY!O46+AUG!O46+SEP!O46+OCT!O46+NOV!O46+DEC!O46+JAN!O46+FEB!O46+MAR!O46+APR!O46+MAY!O46+JNE!O46</f>
        <v>1962.4772250000003</v>
      </c>
      <c r="Q46" s="18">
        <f>JLY!Q46+AUG!Q46+SEP!Q46+OCT!Q46+NOV!Q46+DEC!Q46+JAN!Q46+FEB!Q46+MAR!Q46+APR!Q46+MAY!Q46+JNE!Q46</f>
        <v>7342.772775</v>
      </c>
      <c r="S46" s="16">
        <f t="shared" si="0"/>
        <v>0</v>
      </c>
      <c r="U46" s="16"/>
      <c r="W46" s="16"/>
    </row>
    <row r="47" spans="1:23" ht="11.25">
      <c r="A47" s="4" t="s">
        <v>42</v>
      </c>
      <c r="C47" s="3" t="s">
        <v>171</v>
      </c>
      <c r="E47" s="18">
        <f>JLY!E47+AUG!E47+SEP!E47+OCT!E47+NOV!E47+DEC!E47+JAN!E47+FEB!E47+MAR!E47+APR!E47+MAY!E47+JNE!E47</f>
        <v>0</v>
      </c>
      <c r="G47" s="21">
        <v>0.5</v>
      </c>
      <c r="I47" s="18">
        <f>JLY!I47+AUG!I47+SEP!I47+OCT!I47+NOV!I47+DEC!I47+JAN!I47+FEB!I47+MAR!I47+APR!I47+MAY!I47+JNE!I47</f>
        <v>0</v>
      </c>
      <c r="K47" s="18">
        <f>JLY!K47+AUG!K47+SEP!K47+OCT!K47+NOV!K47+DEC!K47+JAN!K47+FEB!K47+MAR!K47+APR!K47+MAY!K47+JNE!K47</f>
        <v>0</v>
      </c>
      <c r="M47" s="14">
        <v>0.3471</v>
      </c>
      <c r="O47" s="18">
        <f>JLY!O47+AUG!O47+SEP!O47+OCT!O47+NOV!O47+DEC!O47+JAN!O47+FEB!O47+MAR!O47+APR!O47+MAY!O47+JNE!O47</f>
        <v>0</v>
      </c>
      <c r="Q47" s="18">
        <f>JLY!Q47+AUG!Q47+SEP!Q47+OCT!Q47+NOV!Q47+DEC!Q47+JAN!Q47+FEB!Q47+MAR!Q47+APR!Q47+MAY!Q47+JNE!Q47</f>
        <v>0</v>
      </c>
      <c r="S47" s="16">
        <f t="shared" si="0"/>
        <v>0</v>
      </c>
      <c r="U47" s="16"/>
      <c r="W47" s="16"/>
    </row>
    <row r="48" spans="1:23" ht="11.25">
      <c r="A48" s="4" t="s">
        <v>43</v>
      </c>
      <c r="C48" s="3" t="s">
        <v>172</v>
      </c>
      <c r="E48" s="18">
        <f>JLY!E48+AUG!E48+SEP!E48+OCT!E48+NOV!E48+DEC!E48+JAN!E48+FEB!E48+MAR!E48+APR!E48+MAY!E48+JNE!E48</f>
        <v>10448</v>
      </c>
      <c r="G48" s="21">
        <v>0.5</v>
      </c>
      <c r="I48" s="18">
        <f>JLY!I48+AUG!I48+SEP!I48+OCT!I48+NOV!I48+DEC!I48+JAN!I48+FEB!I48+MAR!I48+APR!I48+MAY!I48+JNE!I48</f>
        <v>5224</v>
      </c>
      <c r="K48" s="18">
        <f>JLY!K48+AUG!K48+SEP!K48+OCT!K48+NOV!K48+DEC!K48+JAN!K48+FEB!K48+MAR!K48+APR!K48+MAY!K48+JNE!K48</f>
        <v>5224</v>
      </c>
      <c r="M48" s="14">
        <v>0.2266</v>
      </c>
      <c r="O48" s="18">
        <f>JLY!O48+AUG!O48+SEP!O48+OCT!O48+NOV!O48+DEC!O48+JAN!O48+FEB!O48+MAR!O48+APR!O48+MAY!O48+JNE!O48</f>
        <v>1183.7584000000002</v>
      </c>
      <c r="Q48" s="18">
        <f>JLY!Q48+AUG!Q48+SEP!Q48+OCT!Q48+NOV!Q48+DEC!Q48+JAN!Q48+FEB!Q48+MAR!Q48+APR!Q48+MAY!Q48+JNE!Q48</f>
        <v>4040.2416000000003</v>
      </c>
      <c r="S48" s="16">
        <f t="shared" si="0"/>
        <v>0</v>
      </c>
      <c r="U48" s="16"/>
      <c r="W48" s="16"/>
    </row>
    <row r="49" spans="1:23" ht="11.25">
      <c r="A49" s="4" t="s">
        <v>44</v>
      </c>
      <c r="C49" s="3" t="s">
        <v>173</v>
      </c>
      <c r="E49" s="18">
        <f>JLY!E49+AUG!E49+SEP!E49+OCT!E49+NOV!E49+DEC!E49+JAN!E49+FEB!E49+MAR!E49+APR!E49+MAY!E49+JNE!E49</f>
        <v>13713</v>
      </c>
      <c r="G49" s="21">
        <v>0.5</v>
      </c>
      <c r="I49" s="18">
        <f>JLY!I49+AUG!I49+SEP!I49+OCT!I49+NOV!I49+DEC!I49+JAN!I49+FEB!I49+MAR!I49+APR!I49+MAY!I49+JNE!I49</f>
        <v>6856.5</v>
      </c>
      <c r="K49" s="18">
        <f>JLY!K49+AUG!K49+SEP!K49+OCT!K49+NOV!K49+DEC!K49+JAN!K49+FEB!K49+MAR!K49+APR!K49+MAY!K49+JNE!K49</f>
        <v>6856.5</v>
      </c>
      <c r="M49" s="14">
        <v>0.2335</v>
      </c>
      <c r="O49" s="18">
        <f>JLY!O49+AUG!O49+SEP!O49+OCT!O49+NOV!O49+DEC!O49+JAN!O49+FEB!O49+MAR!O49+APR!O49+MAY!O49+JNE!O49</f>
        <v>1600.9927500000001</v>
      </c>
      <c r="Q49" s="18">
        <f>JLY!Q49+AUG!Q49+SEP!Q49+OCT!Q49+NOV!Q49+DEC!Q49+JAN!Q49+FEB!Q49+MAR!Q49+APR!Q49+MAY!Q49+JNE!Q49</f>
        <v>5255.50725</v>
      </c>
      <c r="S49" s="16">
        <f t="shared" si="0"/>
        <v>0</v>
      </c>
      <c r="U49" s="16"/>
      <c r="W49" s="16"/>
    </row>
    <row r="50" spans="1:23" ht="11.25">
      <c r="A50" s="4" t="s">
        <v>45</v>
      </c>
      <c r="C50" s="3" t="s">
        <v>174</v>
      </c>
      <c r="E50" s="18">
        <f>JLY!E50+AUG!E50+SEP!E50+OCT!E50+NOV!E50+DEC!E50+JAN!E50+FEB!E50+MAR!E50+APR!E50+MAY!E50+JNE!E50</f>
        <v>10121.5</v>
      </c>
      <c r="G50" s="21">
        <v>0.5</v>
      </c>
      <c r="I50" s="18">
        <f>JLY!I50+AUG!I50+SEP!I50+OCT!I50+NOV!I50+DEC!I50+JAN!I50+FEB!I50+MAR!I50+APR!I50+MAY!I50+JNE!I50</f>
        <v>5060.75</v>
      </c>
      <c r="K50" s="18">
        <f>JLY!K50+AUG!K50+SEP!K50+OCT!K50+NOV!K50+DEC!K50+JAN!K50+FEB!K50+MAR!K50+APR!K50+MAY!K50+JNE!K50</f>
        <v>5060.75</v>
      </c>
      <c r="M50" s="14">
        <v>0.4444</v>
      </c>
      <c r="O50" s="18">
        <f>JLY!O50+AUG!O50+SEP!O50+OCT!O50+NOV!O50+DEC!O50+JAN!O50+FEB!O50+MAR!O50+APR!O50+MAY!O50+JNE!O50</f>
        <v>2248.9973</v>
      </c>
      <c r="Q50" s="18">
        <f>JLY!Q50+AUG!Q50+SEP!Q50+OCT!Q50+NOV!Q50+DEC!Q50+JAN!Q50+FEB!Q50+MAR!Q50+APR!Q50+MAY!Q50+JNE!Q50</f>
        <v>2811.7527</v>
      </c>
      <c r="S50" s="16">
        <f t="shared" si="0"/>
        <v>0</v>
      </c>
      <c r="U50" s="16"/>
      <c r="W50" s="16"/>
    </row>
    <row r="51" spans="1:23" ht="11.25">
      <c r="A51" s="4" t="s">
        <v>46</v>
      </c>
      <c r="C51" s="3" t="s">
        <v>175</v>
      </c>
      <c r="E51" s="18">
        <f>JLY!E51+AUG!E51+SEP!E51+OCT!E51+NOV!E51+DEC!E51+JAN!E51+FEB!E51+MAR!E51+APR!E51+MAY!E51+JNE!E51</f>
        <v>56438.479999999996</v>
      </c>
      <c r="G51" s="21">
        <v>0.5</v>
      </c>
      <c r="I51" s="18">
        <f>JLY!I51+AUG!I51+SEP!I51+OCT!I51+NOV!I51+DEC!I51+JAN!I51+FEB!I51+MAR!I51+APR!I51+MAY!I51+JNE!I51</f>
        <v>28219.239999999998</v>
      </c>
      <c r="K51" s="18">
        <f>JLY!K51+AUG!K51+SEP!K51+OCT!K51+NOV!K51+DEC!K51+JAN!K51+FEB!K51+MAR!K51+APR!K51+MAY!K51+JNE!K51</f>
        <v>28219.239999999998</v>
      </c>
      <c r="M51" s="14">
        <v>0.3755</v>
      </c>
      <c r="O51" s="18">
        <f>JLY!O51+AUG!O51+SEP!O51+OCT!O51+NOV!O51+DEC!O51+JAN!O51+FEB!O51+MAR!O51+APR!O51+MAY!O51+JNE!O51</f>
        <v>10596.324620000003</v>
      </c>
      <c r="Q51" s="18">
        <f>JLY!Q51+AUG!Q51+SEP!Q51+OCT!Q51+NOV!Q51+DEC!Q51+JAN!Q51+FEB!Q51+MAR!Q51+APR!Q51+MAY!Q51+JNE!Q51</f>
        <v>17622.91538</v>
      </c>
      <c r="S51" s="16">
        <f t="shared" si="0"/>
        <v>0</v>
      </c>
      <c r="U51" s="16"/>
      <c r="W51" s="16"/>
    </row>
    <row r="52" spans="1:23" ht="11.25">
      <c r="A52" s="4" t="s">
        <v>47</v>
      </c>
      <c r="C52" s="3" t="s">
        <v>176</v>
      </c>
      <c r="E52" s="18">
        <f>JLY!E52+AUG!E52+SEP!E52+OCT!E52+NOV!E52+DEC!E52+JAN!E52+FEB!E52+MAR!E52+APR!E52+MAY!E52+JNE!E52</f>
        <v>13386.5</v>
      </c>
      <c r="G52" s="21">
        <v>0.5</v>
      </c>
      <c r="I52" s="18">
        <f>JLY!I52+AUG!I52+SEP!I52+OCT!I52+NOV!I52+DEC!I52+JAN!I52+FEB!I52+MAR!I52+APR!I52+MAY!I52+JNE!I52</f>
        <v>6693.25</v>
      </c>
      <c r="K52" s="18">
        <f>JLY!K52+AUG!K52+SEP!K52+OCT!K52+NOV!K52+DEC!K52+JAN!K52+FEB!K52+MAR!K52+APR!K52+MAY!K52+JNE!K52</f>
        <v>6693.25</v>
      </c>
      <c r="M52" s="14">
        <v>0.2786</v>
      </c>
      <c r="O52" s="18">
        <f>JLY!O52+AUG!O52+SEP!O52+OCT!O52+NOV!O52+DEC!O52+JAN!O52+FEB!O52+MAR!O52+APR!O52+MAY!O52+JNE!O52</f>
        <v>1864.73945</v>
      </c>
      <c r="Q52" s="18">
        <f>JLY!Q52+AUG!Q52+SEP!Q52+OCT!Q52+NOV!Q52+DEC!Q52+JAN!Q52+FEB!Q52+MAR!Q52+APR!Q52+MAY!Q52+JNE!Q52</f>
        <v>4828.51055</v>
      </c>
      <c r="S52" s="16">
        <f t="shared" si="0"/>
        <v>0</v>
      </c>
      <c r="U52" s="16"/>
      <c r="W52" s="16"/>
    </row>
    <row r="53" spans="1:23" ht="11.25">
      <c r="A53" s="4" t="s">
        <v>48</v>
      </c>
      <c r="C53" s="3" t="s">
        <v>177</v>
      </c>
      <c r="E53" s="18">
        <f>JLY!E53+AUG!E53+SEP!E53+OCT!E53+NOV!E53+DEC!E53+JAN!E53+FEB!E53+MAR!E53+APR!E53+MAY!E53+JNE!E53</f>
        <v>0</v>
      </c>
      <c r="G53" s="21">
        <v>0.5</v>
      </c>
      <c r="I53" s="18">
        <f>JLY!I53+AUG!I53+SEP!I53+OCT!I53+NOV!I53+DEC!I53+JAN!I53+FEB!I53+MAR!I53+APR!I53+MAY!I53+JNE!I53</f>
        <v>0</v>
      </c>
      <c r="K53" s="18">
        <f>JLY!K53+AUG!K53+SEP!K53+OCT!K53+NOV!K53+DEC!K53+JAN!K53+FEB!K53+MAR!K53+APR!K53+MAY!K53+JNE!K53</f>
        <v>0</v>
      </c>
      <c r="M53" s="14">
        <v>0.3822</v>
      </c>
      <c r="O53" s="18">
        <f>JLY!O53+AUG!O53+SEP!O53+OCT!O53+NOV!O53+DEC!O53+JAN!O53+FEB!O53+MAR!O53+APR!O53+MAY!O53+JNE!O53</f>
        <v>0</v>
      </c>
      <c r="Q53" s="18">
        <f>JLY!Q53+AUG!Q53+SEP!Q53+OCT!Q53+NOV!Q53+DEC!Q53+JAN!Q53+FEB!Q53+MAR!Q53+APR!Q53+MAY!Q53+JNE!Q53</f>
        <v>0</v>
      </c>
      <c r="S53" s="16">
        <f t="shared" si="0"/>
        <v>0</v>
      </c>
      <c r="U53" s="16"/>
      <c r="W53" s="16"/>
    </row>
    <row r="54" spans="1:23" ht="11.25">
      <c r="A54" s="4" t="s">
        <v>49</v>
      </c>
      <c r="C54" s="3" t="s">
        <v>178</v>
      </c>
      <c r="E54" s="18">
        <f>JLY!E54+AUG!E54+SEP!E54+OCT!E54+NOV!E54+DEC!E54+JAN!E54+FEB!E54+MAR!E54+APR!E54+MAY!E54+JNE!E54</f>
        <v>14365.25</v>
      </c>
      <c r="G54" s="21">
        <v>0.5</v>
      </c>
      <c r="I54" s="18">
        <f>JLY!I54+AUG!I54+SEP!I54+OCT!I54+NOV!I54+DEC!I54+JAN!I54+FEB!I54+MAR!I54+APR!I54+MAY!I54+JNE!I54</f>
        <v>7182.625</v>
      </c>
      <c r="K54" s="18">
        <f>JLY!K54+AUG!K54+SEP!K54+OCT!K54+NOV!K54+DEC!K54+JAN!K54+FEB!K54+MAR!K54+APR!K54+MAY!K54+JNE!K54</f>
        <v>7182.625</v>
      </c>
      <c r="M54" s="14">
        <v>0.3613</v>
      </c>
      <c r="O54" s="18">
        <f>JLY!O54+AUG!O54+SEP!O54+OCT!O54+NOV!O54+DEC!O54+JAN!O54+FEB!O54+MAR!O54+APR!O54+MAY!O54+JNE!O54</f>
        <v>2595.0824125</v>
      </c>
      <c r="Q54" s="18">
        <f>JLY!Q54+AUG!Q54+SEP!Q54+OCT!Q54+NOV!Q54+DEC!Q54+JAN!Q54+FEB!Q54+MAR!Q54+APR!Q54+MAY!Q54+JNE!Q54</f>
        <v>4587.542587499999</v>
      </c>
      <c r="S54" s="16">
        <f t="shared" si="0"/>
        <v>0</v>
      </c>
      <c r="U54" s="16"/>
      <c r="W54" s="16"/>
    </row>
    <row r="55" spans="1:23" ht="11.25">
      <c r="A55" s="4" t="s">
        <v>50</v>
      </c>
      <c r="C55" s="3" t="s">
        <v>179</v>
      </c>
      <c r="E55" s="18">
        <f>JLY!E55+AUG!E55+SEP!E55+OCT!E55+NOV!E55+DEC!E55+JAN!E55+FEB!E55+MAR!E55+APR!E55+MAY!E55+JNE!E55</f>
        <v>0</v>
      </c>
      <c r="G55" s="21">
        <v>0.5</v>
      </c>
      <c r="I55" s="18">
        <f>JLY!I55+AUG!I55+SEP!I55+OCT!I55+NOV!I55+DEC!I55+JAN!I55+FEB!I55+MAR!I55+APR!I55+MAY!I55+JNE!I55</f>
        <v>0</v>
      </c>
      <c r="K55" s="18">
        <f>JLY!K55+AUG!K55+SEP!K55+OCT!K55+NOV!K55+DEC!K55+JAN!K55+FEB!K55+MAR!K55+APR!K55+MAY!K55+JNE!K55</f>
        <v>0</v>
      </c>
      <c r="M55" s="14">
        <v>0.4483</v>
      </c>
      <c r="O55" s="18">
        <f>JLY!O55+AUG!O55+SEP!O55+OCT!O55+NOV!O55+DEC!O55+JAN!O55+FEB!O55+MAR!O55+APR!O55+MAY!O55+JNE!O55</f>
        <v>0</v>
      </c>
      <c r="Q55" s="18">
        <f>JLY!Q55+AUG!Q55+SEP!Q55+OCT!Q55+NOV!Q55+DEC!Q55+JAN!Q55+FEB!Q55+MAR!Q55+APR!Q55+MAY!Q55+JNE!Q55</f>
        <v>0</v>
      </c>
      <c r="S55" s="16">
        <f t="shared" si="0"/>
        <v>0</v>
      </c>
      <c r="U55" s="16"/>
      <c r="W55" s="16"/>
    </row>
    <row r="56" spans="1:23" ht="11.25">
      <c r="A56" s="4" t="s">
        <v>51</v>
      </c>
      <c r="C56" s="3" t="s">
        <v>180</v>
      </c>
      <c r="E56" s="18">
        <f>JLY!E56+AUG!E56+SEP!E56+OCT!E56+NOV!E56+DEC!E56+JAN!E56+FEB!E56+MAR!E56+APR!E56+MAY!E56+JNE!E56</f>
        <v>0</v>
      </c>
      <c r="G56" s="21">
        <v>0.5</v>
      </c>
      <c r="I56" s="18">
        <f>JLY!I56+AUG!I56+SEP!I56+OCT!I56+NOV!I56+DEC!I56+JAN!I56+FEB!I56+MAR!I56+APR!I56+MAY!I56+JNE!I56</f>
        <v>0</v>
      </c>
      <c r="K56" s="18">
        <f>JLY!K56+AUG!K56+SEP!K56+OCT!K56+NOV!K56+DEC!K56+JAN!K56+FEB!K56+MAR!K56+APR!K56+MAY!K56+JNE!K56</f>
        <v>0</v>
      </c>
      <c r="M56" s="14">
        <v>0.3144</v>
      </c>
      <c r="O56" s="18">
        <f>JLY!O56+AUG!O56+SEP!O56+OCT!O56+NOV!O56+DEC!O56+JAN!O56+FEB!O56+MAR!O56+APR!O56+MAY!O56+JNE!O56</f>
        <v>0</v>
      </c>
      <c r="Q56" s="18">
        <f>JLY!Q56+AUG!Q56+SEP!Q56+OCT!Q56+NOV!Q56+DEC!Q56+JAN!Q56+FEB!Q56+MAR!Q56+APR!Q56+MAY!Q56+JNE!Q56</f>
        <v>0</v>
      </c>
      <c r="S56" s="16">
        <f t="shared" si="0"/>
        <v>0</v>
      </c>
      <c r="U56" s="16"/>
      <c r="W56" s="16"/>
    </row>
    <row r="57" spans="1:23" ht="11.25">
      <c r="A57" s="4" t="s">
        <v>52</v>
      </c>
      <c r="C57" s="3" t="s">
        <v>181</v>
      </c>
      <c r="E57" s="18">
        <f>JLY!E57+AUG!E57+SEP!E57+OCT!E57+NOV!E57+DEC!E57+JAN!E57+FEB!E57+MAR!E57+APR!E57+MAY!E57+JNE!E57</f>
        <v>10774.5</v>
      </c>
      <c r="G57" s="21">
        <v>0.5</v>
      </c>
      <c r="I57" s="18">
        <f>JLY!I57+AUG!I57+SEP!I57+OCT!I57+NOV!I57+DEC!I57+JAN!I57+FEB!I57+MAR!I57+APR!I57+MAY!I57+JNE!I57</f>
        <v>5387.25</v>
      </c>
      <c r="K57" s="18">
        <f>JLY!K57+AUG!K57+SEP!K57+OCT!K57+NOV!K57+DEC!K57+JAN!K57+FEB!K57+MAR!K57+APR!K57+MAY!K57+JNE!K57</f>
        <v>5387.25</v>
      </c>
      <c r="M57" s="14">
        <v>0.3627</v>
      </c>
      <c r="O57" s="18">
        <f>JLY!O57+AUG!O57+SEP!O57+OCT!O57+NOV!O57+DEC!O57+JAN!O57+FEB!O57+MAR!O57+APR!O57+MAY!O57+JNE!O57</f>
        <v>1953.9555750000002</v>
      </c>
      <c r="Q57" s="18">
        <f>JLY!Q57+AUG!Q57+SEP!Q57+OCT!Q57+NOV!Q57+DEC!Q57+JAN!Q57+FEB!Q57+MAR!Q57+APR!Q57+MAY!Q57+JNE!Q57</f>
        <v>3433.2944249999996</v>
      </c>
      <c r="S57" s="16">
        <f t="shared" si="0"/>
        <v>0</v>
      </c>
      <c r="U57" s="16"/>
      <c r="W57" s="16"/>
    </row>
    <row r="58" spans="1:23" ht="11.25">
      <c r="A58" s="4" t="s">
        <v>53</v>
      </c>
      <c r="C58" s="3" t="s">
        <v>182</v>
      </c>
      <c r="E58" s="18">
        <f>JLY!E58+AUG!E58+SEP!E58+OCT!E58+NOV!E58+DEC!E58+JAN!E58+FEB!E58+MAR!E58+APR!E58+MAY!E58+JNE!E58</f>
        <v>979.5</v>
      </c>
      <c r="G58" s="21">
        <v>0.5</v>
      </c>
      <c r="I58" s="18">
        <f>JLY!I58+AUG!I58+SEP!I58+OCT!I58+NOV!I58+DEC!I58+JAN!I58+FEB!I58+MAR!I58+APR!I58+MAY!I58+JNE!I58</f>
        <v>489.75</v>
      </c>
      <c r="K58" s="18">
        <f>JLY!K58+AUG!K58+SEP!K58+OCT!K58+NOV!K58+DEC!K58+JAN!K58+FEB!K58+MAR!K58+APR!K58+MAY!K58+JNE!K58</f>
        <v>489.75</v>
      </c>
      <c r="M58" s="14">
        <v>0.3853</v>
      </c>
      <c r="O58" s="18">
        <f>JLY!O58+AUG!O58+SEP!O58+OCT!O58+NOV!O58+DEC!O58+JAN!O58+FEB!O58+MAR!O58+APR!O58+MAY!O58+JNE!O58</f>
        <v>188.700675</v>
      </c>
      <c r="Q58" s="18">
        <f>JLY!Q58+AUG!Q58+SEP!Q58+OCT!Q58+NOV!Q58+DEC!Q58+JAN!Q58+FEB!Q58+MAR!Q58+APR!Q58+MAY!Q58+JNE!Q58</f>
        <v>301.04932499999995</v>
      </c>
      <c r="S58" s="16">
        <f t="shared" si="0"/>
        <v>0</v>
      </c>
      <c r="U58" s="16"/>
      <c r="W58" s="16"/>
    </row>
    <row r="59" spans="1:23" ht="11.25">
      <c r="A59" s="4" t="s">
        <v>54</v>
      </c>
      <c r="C59" s="3" t="s">
        <v>183</v>
      </c>
      <c r="E59" s="18">
        <f>JLY!E59+AUG!E59+SEP!E59+OCT!E59+NOV!E59+DEC!E59+JAN!E59+FEB!E59+MAR!E59+APR!E59+MAY!E59+JNE!E59</f>
        <v>2938.5</v>
      </c>
      <c r="G59" s="21">
        <v>0.5</v>
      </c>
      <c r="I59" s="18">
        <f>JLY!I59+AUG!I59+SEP!I59+OCT!I59+NOV!I59+DEC!I59+JAN!I59+FEB!I59+MAR!I59+APR!I59+MAY!I59+JNE!I59</f>
        <v>1469.25</v>
      </c>
      <c r="K59" s="18">
        <f>JLY!K59+AUG!K59+SEP!K59+OCT!K59+NOV!K59+DEC!K59+JAN!K59+FEB!K59+MAR!K59+APR!K59+MAY!K59+JNE!K59</f>
        <v>1469.25</v>
      </c>
      <c r="M59" s="14">
        <v>0.4391</v>
      </c>
      <c r="O59" s="18">
        <f>JLY!O59+AUG!O59+SEP!O59+OCT!O59+NOV!O59+DEC!O59+JAN!O59+FEB!O59+MAR!O59+APR!O59+MAY!O59+JNE!O59</f>
        <v>645.1476750000002</v>
      </c>
      <c r="Q59" s="18">
        <f>JLY!Q59+AUG!Q59+SEP!Q59+OCT!Q59+NOV!Q59+DEC!Q59+JAN!Q59+FEB!Q59+MAR!Q59+APR!Q59+MAY!Q59+JNE!Q59</f>
        <v>824.1023249999998</v>
      </c>
      <c r="S59" s="16">
        <f t="shared" si="0"/>
        <v>0</v>
      </c>
      <c r="U59" s="16"/>
      <c r="W59" s="16"/>
    </row>
    <row r="60" spans="1:23" ht="11.25">
      <c r="A60" s="4" t="s">
        <v>55</v>
      </c>
      <c r="C60" s="3" t="s">
        <v>184</v>
      </c>
      <c r="E60" s="18">
        <f>JLY!E60+AUG!E60+SEP!E60+OCT!E60+NOV!E60+DEC!E60+JAN!E60+FEB!E60+MAR!E60+APR!E60+MAY!E60+JNE!E60</f>
        <v>1306</v>
      </c>
      <c r="G60" s="21">
        <v>0.5</v>
      </c>
      <c r="I60" s="18">
        <f>JLY!I60+AUG!I60+SEP!I60+OCT!I60+NOV!I60+DEC!I60+JAN!I60+FEB!I60+MAR!I60+APR!I60+MAY!I60+JNE!I60</f>
        <v>653</v>
      </c>
      <c r="K60" s="18">
        <f>JLY!K60+AUG!K60+SEP!K60+OCT!K60+NOV!K60+DEC!K60+JAN!K60+FEB!K60+MAR!K60+APR!K60+MAY!K60+JNE!K60</f>
        <v>653</v>
      </c>
      <c r="M60" s="14">
        <v>0.2245</v>
      </c>
      <c r="O60" s="18">
        <f>JLY!O60+AUG!O60+SEP!O60+OCT!O60+NOV!O60+DEC!O60+JAN!O60+FEB!O60+MAR!O60+APR!O60+MAY!O60+JNE!O60</f>
        <v>146.5985</v>
      </c>
      <c r="Q60" s="18">
        <f>JLY!Q60+AUG!Q60+SEP!Q60+OCT!Q60+NOV!Q60+DEC!Q60+JAN!Q60+FEB!Q60+MAR!Q60+APR!Q60+MAY!Q60+JNE!Q60</f>
        <v>506.4015</v>
      </c>
      <c r="S60" s="16">
        <f t="shared" si="0"/>
        <v>0</v>
      </c>
      <c r="U60" s="16"/>
      <c r="W60" s="16"/>
    </row>
    <row r="61" spans="1:23" ht="11.25">
      <c r="A61" s="4" t="s">
        <v>56</v>
      </c>
      <c r="C61" s="3" t="s">
        <v>185</v>
      </c>
      <c r="E61" s="18">
        <f>JLY!E61+AUG!E61+SEP!E61+OCT!E61+NOV!E61+DEC!E61+JAN!E61+FEB!E61+MAR!E61+APR!E61+MAY!E61+JNE!E61</f>
        <v>25075.699999999997</v>
      </c>
      <c r="G61" s="21">
        <v>0.5</v>
      </c>
      <c r="I61" s="18">
        <f>JLY!I61+AUG!I61+SEP!I61+OCT!I61+NOV!I61+DEC!I61+JAN!I61+FEB!I61+MAR!I61+APR!I61+MAY!I61+JNE!I61</f>
        <v>12537.849999999999</v>
      </c>
      <c r="K61" s="18">
        <f>JLY!K61+AUG!K61+SEP!K61+OCT!K61+NOV!K61+DEC!K61+JAN!K61+FEB!K61+MAR!K61+APR!K61+MAY!K61+JNE!K61</f>
        <v>12537.849999999999</v>
      </c>
      <c r="M61" s="17">
        <v>0.4764</v>
      </c>
      <c r="O61" s="18">
        <f>JLY!O61+AUG!O61+SEP!O61+OCT!O61+NOV!O61+DEC!O61+JAN!O61+FEB!O61+MAR!O61+APR!O61+MAY!O61+JNE!O61</f>
        <v>5973.031739999999</v>
      </c>
      <c r="Q61" s="18">
        <f>JLY!Q61+AUG!Q61+SEP!Q61+OCT!Q61+NOV!Q61+DEC!Q61+JAN!Q61+FEB!Q61+MAR!Q61+APR!Q61+MAY!Q61+JNE!Q61</f>
        <v>6564.818260000001</v>
      </c>
      <c r="S61" s="16">
        <f t="shared" si="0"/>
        <v>0</v>
      </c>
      <c r="U61" s="16"/>
      <c r="W61" s="16"/>
    </row>
    <row r="62" spans="1:23" ht="11.25">
      <c r="A62" s="4" t="s">
        <v>57</v>
      </c>
      <c r="C62" s="3" t="s">
        <v>186</v>
      </c>
      <c r="E62" s="18">
        <f>JLY!E62+AUG!E62+SEP!E62+OCT!E62+NOV!E62+DEC!E62+JAN!E62+FEB!E62+MAR!E62+APR!E62+MAY!E62+JNE!E62</f>
        <v>22528.5</v>
      </c>
      <c r="G62" s="21">
        <v>0.5</v>
      </c>
      <c r="I62" s="18">
        <f>JLY!I62+AUG!I62+SEP!I62+OCT!I62+NOV!I62+DEC!I62+JAN!I62+FEB!I62+MAR!I62+APR!I62+MAY!I62+JNE!I62</f>
        <v>11264.25</v>
      </c>
      <c r="K62" s="18">
        <f>JLY!K62+AUG!K62+SEP!K62+OCT!K62+NOV!K62+DEC!K62+JAN!K62+FEB!K62+MAR!K62+APR!K62+MAY!K62+JNE!K62</f>
        <v>11264.25</v>
      </c>
      <c r="M62" s="14">
        <v>0.4401</v>
      </c>
      <c r="O62" s="18">
        <f>JLY!O62+AUG!O62+SEP!O62+OCT!O62+NOV!O62+DEC!O62+JAN!O62+FEB!O62+MAR!O62+APR!O62+MAY!O62+JNE!O62</f>
        <v>4957.396425</v>
      </c>
      <c r="Q62" s="18">
        <f>JLY!Q62+AUG!Q62+SEP!Q62+OCT!Q62+NOV!Q62+DEC!Q62+JAN!Q62+FEB!Q62+MAR!Q62+APR!Q62+MAY!Q62+JNE!Q62</f>
        <v>6306.853575</v>
      </c>
      <c r="S62" s="16">
        <f t="shared" si="0"/>
        <v>0</v>
      </c>
      <c r="U62" s="16"/>
      <c r="W62" s="16"/>
    </row>
    <row r="63" spans="1:23" ht="11.25">
      <c r="A63" s="4" t="s">
        <v>58</v>
      </c>
      <c r="C63" s="3" t="s">
        <v>187</v>
      </c>
      <c r="E63" s="18">
        <f>JLY!E63+AUG!E63+SEP!E63+OCT!E63+NOV!E63+DEC!E63+JAN!E63+FEB!E63+MAR!E63+APR!E63+MAY!E63+JNE!E63</f>
        <v>5550.5</v>
      </c>
      <c r="G63" s="21">
        <v>0.5</v>
      </c>
      <c r="I63" s="18">
        <f>JLY!I63+AUG!I63+SEP!I63+OCT!I63+NOV!I63+DEC!I63+JAN!I63+FEB!I63+MAR!I63+APR!I63+MAY!I63+JNE!I63</f>
        <v>2775.25</v>
      </c>
      <c r="K63" s="18">
        <f>JLY!K63+AUG!K63+SEP!K63+OCT!K63+NOV!K63+DEC!K63+JAN!K63+FEB!K63+MAR!K63+APR!K63+MAY!K63+JNE!K63</f>
        <v>2775.25</v>
      </c>
      <c r="M63" s="14">
        <v>0.1698</v>
      </c>
      <c r="O63" s="18">
        <f>JLY!O63+AUG!O63+SEP!O63+OCT!O63+NOV!O63+DEC!O63+JAN!O63+FEB!O63+MAR!O63+APR!O63+MAY!O63+JNE!O63</f>
        <v>471.2374500000001</v>
      </c>
      <c r="Q63" s="18">
        <f>JLY!Q63+AUG!Q63+SEP!Q63+OCT!Q63+NOV!Q63+DEC!Q63+JAN!Q63+FEB!Q63+MAR!Q63+APR!Q63+MAY!Q63+JNE!Q63</f>
        <v>2304.0125500000004</v>
      </c>
      <c r="S63" s="16">
        <f t="shared" si="0"/>
        <v>0</v>
      </c>
      <c r="U63" s="16"/>
      <c r="W63" s="16"/>
    </row>
    <row r="64" spans="1:23" ht="11.25">
      <c r="A64" s="4" t="s">
        <v>59</v>
      </c>
      <c r="C64" s="3" t="s">
        <v>188</v>
      </c>
      <c r="E64" s="18">
        <f>JLY!E64+AUG!E64+SEP!E64+OCT!E64+NOV!E64+DEC!E64+JAN!E64+FEB!E64+MAR!E64+APR!E64+MAY!E64+JNE!E64</f>
        <v>653</v>
      </c>
      <c r="G64" s="21">
        <v>0.5</v>
      </c>
      <c r="I64" s="18">
        <f>JLY!I64+AUG!I64+SEP!I64+OCT!I64+NOV!I64+DEC!I64+JAN!I64+FEB!I64+MAR!I64+APR!I64+MAY!I64+JNE!I64</f>
        <v>326.5</v>
      </c>
      <c r="K64" s="18">
        <f>JLY!K64+AUG!K64+SEP!K64+OCT!K64+NOV!K64+DEC!K64+JAN!K64+FEB!K64+MAR!K64+APR!K64+MAY!K64+JNE!K64</f>
        <v>326.5</v>
      </c>
      <c r="M64" s="14">
        <v>0.3355</v>
      </c>
      <c r="O64" s="18">
        <f>JLY!O64+AUG!O64+SEP!O64+OCT!O64+NOV!O64+DEC!O64+JAN!O64+FEB!O64+MAR!O64+APR!O64+MAY!O64+JNE!O64</f>
        <v>109.54075</v>
      </c>
      <c r="Q64" s="18">
        <f>JLY!Q64+AUG!Q64+SEP!Q64+OCT!Q64+NOV!Q64+DEC!Q64+JAN!Q64+FEB!Q64+MAR!Q64+APR!Q64+MAY!Q64+JNE!Q64</f>
        <v>216.95925</v>
      </c>
      <c r="S64" s="16">
        <f t="shared" si="0"/>
        <v>0</v>
      </c>
      <c r="U64" s="16"/>
      <c r="W64" s="16"/>
    </row>
    <row r="65" spans="1:23" ht="11.25">
      <c r="A65" s="4" t="s">
        <v>60</v>
      </c>
      <c r="C65" s="3" t="s">
        <v>189</v>
      </c>
      <c r="E65" s="18">
        <f>JLY!E65+AUG!E65+SEP!E65+OCT!E65+NOV!E65+DEC!E65+JAN!E65+FEB!E65+MAR!E65+APR!E65+MAY!E65+JNE!E65</f>
        <v>3265</v>
      </c>
      <c r="G65" s="21">
        <v>0.5</v>
      </c>
      <c r="I65" s="18">
        <f>JLY!I65+AUG!I65+SEP!I65+OCT!I65+NOV!I65+DEC!I65+JAN!I65+FEB!I65+MAR!I65+APR!I65+MAY!I65+JNE!I65</f>
        <v>1632.5</v>
      </c>
      <c r="K65" s="18">
        <f>JLY!K65+AUG!K65+SEP!K65+OCT!K65+NOV!K65+DEC!K65+JAN!K65+FEB!K65+MAR!K65+APR!K65+MAY!K65+JNE!K65</f>
        <v>1632.5</v>
      </c>
      <c r="M65" s="14">
        <v>0.4271</v>
      </c>
      <c r="O65" s="18">
        <f>JLY!O65+AUG!O65+SEP!O65+OCT!O65+NOV!O65+DEC!O65+JAN!O65+FEB!O65+MAR!O65+APR!O65+MAY!O65+JNE!O65</f>
        <v>697.2407499999998</v>
      </c>
      <c r="Q65" s="18">
        <f>JLY!Q65+AUG!Q65+SEP!Q65+OCT!Q65+NOV!Q65+DEC!Q65+JAN!Q65+FEB!Q65+MAR!Q65+APR!Q65+MAY!Q65+JNE!Q65</f>
        <v>935.2592500000002</v>
      </c>
      <c r="S65" s="16">
        <f t="shared" si="0"/>
        <v>0</v>
      </c>
      <c r="U65" s="16"/>
      <c r="W65" s="16"/>
    </row>
    <row r="66" spans="1:23" ht="11.25">
      <c r="A66" s="4" t="s">
        <v>61</v>
      </c>
      <c r="C66" s="3" t="s">
        <v>190</v>
      </c>
      <c r="E66" s="18">
        <f>JLY!E66+AUG!E66+SEP!E66+OCT!E66+NOV!E66+DEC!E66+JAN!E66+FEB!E66+MAR!E66+APR!E66+MAY!E66+JNE!E66</f>
        <v>4244.5</v>
      </c>
      <c r="G66" s="21">
        <v>0.5</v>
      </c>
      <c r="I66" s="18">
        <f>JLY!I66+AUG!I66+SEP!I66+OCT!I66+NOV!I66+DEC!I66+JAN!I66+FEB!I66+MAR!I66+APR!I66+MAY!I66+JNE!I66</f>
        <v>2122.25</v>
      </c>
      <c r="K66" s="18">
        <f>JLY!K66+AUG!K66+SEP!K66+OCT!K66+NOV!K66+DEC!K66+JAN!K66+FEB!K66+MAR!K66+APR!K66+MAY!K66+JNE!K66</f>
        <v>2122.25</v>
      </c>
      <c r="M66" s="14">
        <v>0.2286</v>
      </c>
      <c r="O66" s="18">
        <f>JLY!O66+AUG!O66+SEP!O66+OCT!O66+NOV!O66+DEC!O66+JAN!O66+FEB!O66+MAR!O66+APR!O66+MAY!O66+JNE!O66</f>
        <v>485.14635</v>
      </c>
      <c r="Q66" s="18">
        <f>JLY!Q66+AUG!Q66+SEP!Q66+OCT!Q66+NOV!Q66+DEC!Q66+JAN!Q66+FEB!Q66+MAR!Q66+APR!Q66+MAY!Q66+JNE!Q66</f>
        <v>1637.1036499999998</v>
      </c>
      <c r="S66" s="16">
        <f t="shared" si="0"/>
        <v>0</v>
      </c>
      <c r="U66" s="16"/>
      <c r="W66" s="16"/>
    </row>
    <row r="67" spans="1:23" ht="11.25">
      <c r="A67" s="4" t="s">
        <v>62</v>
      </c>
      <c r="C67" s="3" t="s">
        <v>191</v>
      </c>
      <c r="E67" s="18">
        <f>JLY!E67+AUG!E67+SEP!E67+OCT!E67+NOV!E67+DEC!E67+JAN!E67+FEB!E67+MAR!E67+APR!E67+MAY!E67+JNE!E67</f>
        <v>326.5</v>
      </c>
      <c r="G67" s="21">
        <v>0.5</v>
      </c>
      <c r="I67" s="18">
        <f>JLY!I67+AUG!I67+SEP!I67+OCT!I67+NOV!I67+DEC!I67+JAN!I67+FEB!I67+MAR!I67+APR!I67+MAY!I67+JNE!I67</f>
        <v>163.25</v>
      </c>
      <c r="K67" s="18">
        <f>JLY!K67+AUG!K67+SEP!K67+OCT!K67+NOV!K67+DEC!K67+JAN!K67+FEB!K67+MAR!K67+APR!K67+MAY!K67+JNE!K67</f>
        <v>163.25</v>
      </c>
      <c r="M67" s="14">
        <v>0.4333</v>
      </c>
      <c r="O67" s="18">
        <f>JLY!O67+AUG!O67+SEP!O67+OCT!O67+NOV!O67+DEC!O67+JAN!O67+FEB!O67+MAR!O67+APR!O67+MAY!O67+JNE!O67</f>
        <v>70.736225</v>
      </c>
      <c r="Q67" s="18">
        <f>JLY!Q67+AUG!Q67+SEP!Q67+OCT!Q67+NOV!Q67+DEC!Q67+JAN!Q67+FEB!Q67+MAR!Q67+APR!Q67+MAY!Q67+JNE!Q67</f>
        <v>92.513775</v>
      </c>
      <c r="S67" s="16">
        <f t="shared" si="0"/>
        <v>0</v>
      </c>
      <c r="U67" s="16"/>
      <c r="W67" s="16"/>
    </row>
    <row r="68" spans="1:23" ht="11.25">
      <c r="A68" s="4" t="s">
        <v>63</v>
      </c>
      <c r="C68" s="3" t="s">
        <v>192</v>
      </c>
      <c r="E68" s="18">
        <f>JLY!E68+AUG!E68+SEP!E68+OCT!E68+NOV!E68+DEC!E68+JAN!E68+FEB!E68+MAR!E68+APR!E68+MAY!E68+JNE!E68</f>
        <v>16651.5</v>
      </c>
      <c r="G68" s="21">
        <v>0.5</v>
      </c>
      <c r="I68" s="18">
        <f>JLY!I68+AUG!I68+SEP!I68+OCT!I68+NOV!I68+DEC!I68+JAN!I68+FEB!I68+MAR!I68+APR!I68+MAY!I68+JNE!I68</f>
        <v>8325.75</v>
      </c>
      <c r="K68" s="18">
        <f>JLY!K68+AUG!K68+SEP!K68+OCT!K68+NOV!K68+DEC!K68+JAN!K68+FEB!K68+MAR!K68+APR!K68+MAY!K68+JNE!K68</f>
        <v>8325.75</v>
      </c>
      <c r="M68" s="14">
        <v>0.2834</v>
      </c>
      <c r="O68" s="18">
        <f>JLY!O68+AUG!O68+SEP!O68+OCT!O68+NOV!O68+DEC!O68+JAN!O68+FEB!O68+MAR!O68+APR!O68+MAY!O68+JNE!O68</f>
        <v>2359.5175499999996</v>
      </c>
      <c r="Q68" s="18">
        <f>JLY!Q68+AUG!Q68+SEP!Q68+OCT!Q68+NOV!Q68+DEC!Q68+JAN!Q68+FEB!Q68+MAR!Q68+APR!Q68+MAY!Q68+JNE!Q68</f>
        <v>5966.23245</v>
      </c>
      <c r="S68" s="16">
        <f t="shared" si="0"/>
        <v>0</v>
      </c>
      <c r="U68" s="16"/>
      <c r="W68" s="16"/>
    </row>
    <row r="69" spans="1:23" ht="11.25">
      <c r="A69" s="4" t="s">
        <v>64</v>
      </c>
      <c r="C69" s="3" t="s">
        <v>193</v>
      </c>
      <c r="E69" s="18">
        <f>JLY!E69+AUG!E69+SEP!E69+OCT!E69+NOV!E69+DEC!E69+JAN!E69+FEB!E69+MAR!E69+APR!E69+MAY!E69+JNE!E69</f>
        <v>1959</v>
      </c>
      <c r="G69" s="21">
        <v>0.5</v>
      </c>
      <c r="I69" s="18">
        <f>JLY!I69+AUG!I69+SEP!I69+OCT!I69+NOV!I69+DEC!I69+JAN!I69+FEB!I69+MAR!I69+APR!I69+MAY!I69+JNE!I69</f>
        <v>979.5</v>
      </c>
      <c r="K69" s="18">
        <f>JLY!K69+AUG!K69+SEP!K69+OCT!K69+NOV!K69+DEC!K69+JAN!K69+FEB!K69+MAR!K69+APR!K69+MAY!K69+JNE!K69</f>
        <v>979.5</v>
      </c>
      <c r="M69" s="14">
        <v>0.3132</v>
      </c>
      <c r="O69" s="18">
        <f>JLY!O69+AUG!O69+SEP!O69+OCT!O69+NOV!O69+DEC!O69+JAN!O69+FEB!O69+MAR!O69+APR!O69+MAY!O69+JNE!O69</f>
        <v>306.7794</v>
      </c>
      <c r="Q69" s="18">
        <f>JLY!Q69+AUG!Q69+SEP!Q69+OCT!Q69+NOV!Q69+DEC!Q69+JAN!Q69+FEB!Q69+MAR!Q69+APR!Q69+MAY!Q69+JNE!Q69</f>
        <v>672.7206</v>
      </c>
      <c r="S69" s="16">
        <f t="shared" si="0"/>
        <v>0</v>
      </c>
      <c r="U69" s="16"/>
      <c r="W69" s="16"/>
    </row>
    <row r="70" spans="1:23" ht="11.25">
      <c r="A70" s="4" t="s">
        <v>65</v>
      </c>
      <c r="C70" s="3" t="s">
        <v>194</v>
      </c>
      <c r="E70" s="18">
        <f>JLY!E70+AUG!E70+SEP!E70+OCT!E70+NOV!E70+DEC!E70+JAN!E70+FEB!E70+MAR!E70+APR!E70+MAY!E70+JNE!E70</f>
        <v>8489</v>
      </c>
      <c r="G70" s="21">
        <v>0.5</v>
      </c>
      <c r="I70" s="18">
        <f>JLY!I70+AUG!I70+SEP!I70+OCT!I70+NOV!I70+DEC!I70+JAN!I70+FEB!I70+MAR!I70+APR!I70+MAY!I70+JNE!I70</f>
        <v>4244.5</v>
      </c>
      <c r="K70" s="18">
        <f>JLY!K70+AUG!K70+SEP!K70+OCT!K70+NOV!K70+DEC!K70+JAN!K70+FEB!K70+MAR!K70+APR!K70+MAY!K70+JNE!K70</f>
        <v>4244.5</v>
      </c>
      <c r="M70" s="14">
        <v>0.4329</v>
      </c>
      <c r="O70" s="18">
        <f>JLY!O70+AUG!O70+SEP!O70+OCT!O70+NOV!O70+DEC!O70+JAN!O70+FEB!O70+MAR!O70+APR!O70+MAY!O70+JNE!O70</f>
        <v>1837.4440499999998</v>
      </c>
      <c r="Q70" s="18">
        <f>JLY!Q70+AUG!Q70+SEP!Q70+OCT!Q70+NOV!Q70+DEC!Q70+JAN!Q70+FEB!Q70+MAR!Q70+APR!Q70+MAY!Q70+JNE!Q70</f>
        <v>2407.0559499999995</v>
      </c>
      <c r="S70" s="16">
        <f t="shared" si="0"/>
        <v>0</v>
      </c>
      <c r="U70" s="16"/>
      <c r="W70" s="16"/>
    </row>
    <row r="71" spans="1:23" ht="11.25">
      <c r="A71" s="4" t="s">
        <v>66</v>
      </c>
      <c r="C71" s="3" t="s">
        <v>195</v>
      </c>
      <c r="E71" s="18">
        <f>JLY!E71+AUG!E71+SEP!E71+OCT!E71+NOV!E71+DEC!E71+JAN!E71+FEB!E71+MAR!E71+APR!E71+MAY!E71+JNE!E71</f>
        <v>13199.55</v>
      </c>
      <c r="G71" s="21">
        <v>0.5</v>
      </c>
      <c r="I71" s="18">
        <f>JLY!I71+AUG!I71+SEP!I71+OCT!I71+NOV!I71+DEC!I71+JAN!I71+FEB!I71+MAR!I71+APR!I71+MAY!I71+JNE!I71</f>
        <v>6599.775</v>
      </c>
      <c r="K71" s="18">
        <f>JLY!K71+AUG!K71+SEP!K71+OCT!K71+NOV!K71+DEC!K71+JAN!K71+FEB!K71+MAR!K71+APR!K71+MAY!K71+JNE!K71</f>
        <v>6599.775</v>
      </c>
      <c r="M71" s="14">
        <v>0.1971</v>
      </c>
      <c r="O71" s="18">
        <f>JLY!O71+AUG!O71+SEP!O71+OCT!O71+NOV!O71+DEC!O71+JAN!O71+FEB!O71+MAR!O71+APR!O71+MAY!O71+JNE!O71</f>
        <v>1300.8156525</v>
      </c>
      <c r="Q71" s="18">
        <f>JLY!Q71+AUG!Q71+SEP!Q71+OCT!Q71+NOV!Q71+DEC!Q71+JAN!Q71+FEB!Q71+MAR!Q71+APR!Q71+MAY!Q71+JNE!Q71</f>
        <v>5298.959347499999</v>
      </c>
      <c r="S71" s="16">
        <f t="shared" si="0"/>
        <v>0</v>
      </c>
      <c r="U71" s="16"/>
      <c r="W71" s="16"/>
    </row>
    <row r="72" spans="1:23" ht="11.25">
      <c r="A72" s="4" t="s">
        <v>67</v>
      </c>
      <c r="C72" s="3" t="s">
        <v>196</v>
      </c>
      <c r="E72" s="18">
        <f>JLY!E72+AUG!E72+SEP!E72+OCT!E72+NOV!E72+DEC!E72+JAN!E72+FEB!E72+MAR!E72+APR!E72+MAY!E72+JNE!E72</f>
        <v>0</v>
      </c>
      <c r="G72" s="21">
        <v>0.5</v>
      </c>
      <c r="I72" s="18">
        <f>JLY!I72+AUG!I72+SEP!I72+OCT!I72+NOV!I72+DEC!I72+JAN!I72+FEB!I72+MAR!I72+APR!I72+MAY!I72+JNE!I72</f>
        <v>0</v>
      </c>
      <c r="K72" s="18">
        <f>JLY!K72+AUG!K72+SEP!K72+OCT!K72+NOV!K72+DEC!K72+JAN!K72+FEB!K72+MAR!K72+APR!K72+MAY!K72+JNE!K72</f>
        <v>0</v>
      </c>
      <c r="M72" s="14">
        <v>0.3304</v>
      </c>
      <c r="O72" s="18">
        <f>JLY!O72+AUG!O72+SEP!O72+OCT!O72+NOV!O72+DEC!O72+JAN!O72+FEB!O72+MAR!O72+APR!O72+MAY!O72+JNE!O72</f>
        <v>0</v>
      </c>
      <c r="Q72" s="18">
        <f>JLY!Q72+AUG!Q72+SEP!Q72+OCT!Q72+NOV!Q72+DEC!Q72+JAN!Q72+FEB!Q72+MAR!Q72+APR!Q72+MAY!Q72+JNE!Q72</f>
        <v>0</v>
      </c>
      <c r="S72" s="16">
        <f t="shared" si="0"/>
        <v>0</v>
      </c>
      <c r="U72" s="16"/>
      <c r="W72" s="16"/>
    </row>
    <row r="73" spans="1:23" ht="11.25">
      <c r="A73" s="4" t="s">
        <v>68</v>
      </c>
      <c r="C73" s="3" t="s">
        <v>197</v>
      </c>
      <c r="E73" s="18">
        <f>JLY!E73+AUG!E73+SEP!E73+OCT!E73+NOV!E73+DEC!E73+JAN!E73+FEB!E73+MAR!E73+APR!E73+MAY!E73+JNE!E73</f>
        <v>0</v>
      </c>
      <c r="G73" s="21">
        <v>0.5</v>
      </c>
      <c r="I73" s="18">
        <f>JLY!I73+AUG!I73+SEP!I73+OCT!I73+NOV!I73+DEC!I73+JAN!I73+FEB!I73+MAR!I73+APR!I73+MAY!I73+JNE!I73</f>
        <v>0</v>
      </c>
      <c r="K73" s="18">
        <f>JLY!K73+AUG!K73+SEP!K73+OCT!K73+NOV!K73+DEC!K73+JAN!K73+FEB!K73+MAR!K73+APR!K73+MAY!K73+JNE!K73</f>
        <v>0</v>
      </c>
      <c r="M73" s="14">
        <v>0.2686</v>
      </c>
      <c r="O73" s="18">
        <f>JLY!O73+AUG!O73+SEP!O73+OCT!O73+NOV!O73+DEC!O73+JAN!O73+FEB!O73+MAR!O73+APR!O73+MAY!O73+JNE!O73</f>
        <v>0</v>
      </c>
      <c r="Q73" s="18">
        <f>JLY!Q73+AUG!Q73+SEP!Q73+OCT!Q73+NOV!Q73+DEC!Q73+JAN!Q73+FEB!Q73+MAR!Q73+APR!Q73+MAY!Q73+JNE!Q73</f>
        <v>0</v>
      </c>
      <c r="S73" s="16">
        <f t="shared" si="0"/>
        <v>0</v>
      </c>
      <c r="U73" s="16"/>
      <c r="W73" s="16"/>
    </row>
    <row r="74" spans="1:23" ht="11.25">
      <c r="A74" s="4" t="s">
        <v>69</v>
      </c>
      <c r="C74" s="3" t="s">
        <v>198</v>
      </c>
      <c r="E74" s="18">
        <f>JLY!E74+AUG!E74+SEP!E74+OCT!E74+NOV!E74+DEC!E74+JAN!E74+FEB!E74+MAR!E74+APR!E74+MAY!E74+JNE!E74</f>
        <v>6530</v>
      </c>
      <c r="G74" s="21">
        <v>0.5</v>
      </c>
      <c r="I74" s="18">
        <f>JLY!I74+AUG!I74+SEP!I74+OCT!I74+NOV!I74+DEC!I74+JAN!I74+FEB!I74+MAR!I74+APR!I74+MAY!I74+JNE!I74</f>
        <v>3265</v>
      </c>
      <c r="K74" s="18">
        <f>JLY!K74+AUG!K74+SEP!K74+OCT!K74+NOV!K74+DEC!K74+JAN!K74+FEB!K74+MAR!K74+APR!K74+MAY!K74+JNE!K74</f>
        <v>3265</v>
      </c>
      <c r="M74" s="14">
        <v>0.4083</v>
      </c>
      <c r="O74" s="18">
        <f>JLY!O74+AUG!O74+SEP!O74+OCT!O74+NOV!O74+DEC!O74+JAN!O74+FEB!O74+MAR!O74+APR!O74+MAY!O74+JNE!O74</f>
        <v>1333.0995</v>
      </c>
      <c r="Q74" s="18">
        <f>JLY!Q74+AUG!Q74+SEP!Q74+OCT!Q74+NOV!Q74+DEC!Q74+JAN!Q74+FEB!Q74+MAR!Q74+APR!Q74+MAY!Q74+JNE!Q74</f>
        <v>1931.9005</v>
      </c>
      <c r="S74" s="16">
        <f aca="true" t="shared" si="1" ref="S74:S136">E74-(I74+O74+Q74)</f>
        <v>0</v>
      </c>
      <c r="U74" s="16"/>
      <c r="W74" s="16"/>
    </row>
    <row r="75" spans="1:23" ht="11.25">
      <c r="A75" s="4" t="s">
        <v>70</v>
      </c>
      <c r="C75" s="3" t="s">
        <v>199</v>
      </c>
      <c r="E75" s="18">
        <f>JLY!E75+AUG!E75+SEP!E75+OCT!E75+NOV!E75+DEC!E75+JAN!E75+FEB!E75+MAR!E75+APR!E75+MAY!E75+JNE!E75</f>
        <v>0</v>
      </c>
      <c r="G75" s="21">
        <v>0.5</v>
      </c>
      <c r="I75" s="18">
        <f>JLY!I75+AUG!I75+SEP!I75+OCT!I75+NOV!I75+DEC!I75+JAN!I75+FEB!I75+MAR!I75+APR!I75+MAY!I75+JNE!I75</f>
        <v>0</v>
      </c>
      <c r="K75" s="18">
        <f>JLY!K75+AUG!K75+SEP!K75+OCT!K75+NOV!K75+DEC!K75+JAN!K75+FEB!K75+MAR!K75+APR!K75+MAY!K75+JNE!K75</f>
        <v>0</v>
      </c>
      <c r="M75" s="14">
        <v>0.2865</v>
      </c>
      <c r="O75" s="18">
        <f>JLY!O75+AUG!O75+SEP!O75+OCT!O75+NOV!O75+DEC!O75+JAN!O75+FEB!O75+MAR!O75+APR!O75+MAY!O75+JNE!O75</f>
        <v>0</v>
      </c>
      <c r="Q75" s="18">
        <f>JLY!Q75+AUG!Q75+SEP!Q75+OCT!Q75+NOV!Q75+DEC!Q75+JAN!Q75+FEB!Q75+MAR!Q75+APR!Q75+MAY!Q75+JNE!Q75</f>
        <v>0</v>
      </c>
      <c r="S75" s="16">
        <f t="shared" si="1"/>
        <v>0</v>
      </c>
      <c r="U75" s="16"/>
      <c r="W75" s="16"/>
    </row>
    <row r="76" spans="1:23" ht="11.25">
      <c r="A76" s="4" t="s">
        <v>71</v>
      </c>
      <c r="C76" s="3" t="s">
        <v>200</v>
      </c>
      <c r="E76" s="18">
        <f>JLY!E76+AUG!E76+SEP!E76+OCT!E76+NOV!E76+DEC!E76+JAN!E76+FEB!E76+MAR!E76+APR!E76+MAY!E76+JNE!E76</f>
        <v>3265</v>
      </c>
      <c r="G76" s="21">
        <v>0.5</v>
      </c>
      <c r="I76" s="18">
        <f>JLY!I76+AUG!I76+SEP!I76+OCT!I76+NOV!I76+DEC!I76+JAN!I76+FEB!I76+MAR!I76+APR!I76+MAY!I76+JNE!I76</f>
        <v>1632.5</v>
      </c>
      <c r="K76" s="18">
        <f>JLY!K76+AUG!K76+SEP!K76+OCT!K76+NOV!K76+DEC!K76+JAN!K76+FEB!K76+MAR!K76+APR!K76+MAY!K76+JNE!K76</f>
        <v>1632.5</v>
      </c>
      <c r="M76" s="14">
        <v>0.2539</v>
      </c>
      <c r="O76" s="18">
        <f>JLY!O76+AUG!O76+SEP!O76+OCT!O76+NOV!O76+DEC!O76+JAN!O76+FEB!O76+MAR!O76+APR!O76+MAY!O76+JNE!O76</f>
        <v>414.49175</v>
      </c>
      <c r="Q76" s="18">
        <f>JLY!Q76+AUG!Q76+SEP!Q76+OCT!Q76+NOV!Q76+DEC!Q76+JAN!Q76+FEB!Q76+MAR!Q76+APR!Q76+MAY!Q76+JNE!Q76</f>
        <v>1218.00825</v>
      </c>
      <c r="S76" s="16">
        <f t="shared" si="1"/>
        <v>0</v>
      </c>
      <c r="U76" s="16"/>
      <c r="W76" s="16"/>
    </row>
    <row r="77" spans="1:23" ht="11.25">
      <c r="A77" s="4" t="s">
        <v>72</v>
      </c>
      <c r="C77" s="3" t="s">
        <v>201</v>
      </c>
      <c r="E77" s="18">
        <f>JLY!E77+AUG!E77+SEP!E77+OCT!E77+NOV!E77+DEC!E77+JAN!E77+FEB!E77+MAR!E77+APR!E77+MAY!E77+JNE!E77</f>
        <v>0</v>
      </c>
      <c r="G77" s="21">
        <v>0.5</v>
      </c>
      <c r="I77" s="18">
        <f>JLY!I77+AUG!I77+SEP!I77+OCT!I77+NOV!I77+DEC!I77+JAN!I77+FEB!I77+MAR!I77+APR!I77+MAY!I77+JNE!I77</f>
        <v>0</v>
      </c>
      <c r="K77" s="18">
        <f>JLY!K77+AUG!K77+SEP!K77+OCT!K77+NOV!K77+DEC!K77+JAN!K77+FEB!K77+MAR!K77+APR!K77+MAY!K77+JNE!K77</f>
        <v>0</v>
      </c>
      <c r="M77" s="14">
        <v>0.2355</v>
      </c>
      <c r="O77" s="18">
        <f>JLY!O77+AUG!O77+SEP!O77+OCT!O77+NOV!O77+DEC!O77+JAN!O77+FEB!O77+MAR!O77+APR!O77+MAY!O77+JNE!O77</f>
        <v>0</v>
      </c>
      <c r="Q77" s="18">
        <f>JLY!Q77+AUG!Q77+SEP!Q77+OCT!Q77+NOV!Q77+DEC!Q77+JAN!Q77+FEB!Q77+MAR!Q77+APR!Q77+MAY!Q77+JNE!Q77</f>
        <v>0</v>
      </c>
      <c r="S77" s="16">
        <f t="shared" si="1"/>
        <v>0</v>
      </c>
      <c r="U77" s="16"/>
      <c r="W77" s="16"/>
    </row>
    <row r="78" spans="1:23" ht="11.25">
      <c r="A78" s="4" t="s">
        <v>73</v>
      </c>
      <c r="C78" s="3" t="s">
        <v>202</v>
      </c>
      <c r="E78" s="18">
        <f>JLY!E78+AUG!E78+SEP!E78+OCT!E78+NOV!E78+DEC!E78+JAN!E78+FEB!E78+MAR!E78+APR!E78+MAY!E78+JNE!E78</f>
        <v>3591.5</v>
      </c>
      <c r="G78" s="21">
        <v>0.5</v>
      </c>
      <c r="I78" s="18">
        <f>JLY!I78+AUG!I78+SEP!I78+OCT!I78+NOV!I78+DEC!I78+JAN!I78+FEB!I78+MAR!I78+APR!I78+MAY!I78+JNE!I78</f>
        <v>1795.75</v>
      </c>
      <c r="K78" s="18">
        <f>JLY!K78+AUG!K78+SEP!K78+OCT!K78+NOV!K78+DEC!K78+JAN!K78+FEB!K78+MAR!K78+APR!K78+MAY!K78+JNE!K78</f>
        <v>1795.75</v>
      </c>
      <c r="M78" s="14">
        <v>0.4342</v>
      </c>
      <c r="O78" s="18">
        <f>JLY!O78+AUG!O78+SEP!O78+OCT!O78+NOV!O78+DEC!O78+JAN!O78+FEB!O78+MAR!O78+APR!O78+MAY!O78+JNE!O78</f>
        <v>779.71465</v>
      </c>
      <c r="Q78" s="18">
        <f>JLY!Q78+AUG!Q78+SEP!Q78+OCT!Q78+NOV!Q78+DEC!Q78+JAN!Q78+FEB!Q78+MAR!Q78+APR!Q78+MAY!Q78+JNE!Q78</f>
        <v>1016.03535</v>
      </c>
      <c r="S78" s="16">
        <f t="shared" si="1"/>
        <v>0</v>
      </c>
      <c r="U78" s="16"/>
      <c r="W78" s="16"/>
    </row>
    <row r="79" spans="1:23" ht="11.25">
      <c r="A79" s="4" t="s">
        <v>74</v>
      </c>
      <c r="C79" s="3" t="s">
        <v>203</v>
      </c>
      <c r="E79" s="18">
        <f>JLY!E79+AUG!E79+SEP!E79+OCT!E79+NOV!E79+DEC!E79+JAN!E79+FEB!E79+MAR!E79+APR!E79+MAY!E79+JNE!E79</f>
        <v>1306</v>
      </c>
      <c r="G79" s="21">
        <v>0.5</v>
      </c>
      <c r="I79" s="18">
        <f>JLY!I79+AUG!I79+SEP!I79+OCT!I79+NOV!I79+DEC!I79+JAN!I79+FEB!I79+MAR!I79+APR!I79+MAY!I79+JNE!I79</f>
        <v>653</v>
      </c>
      <c r="K79" s="18">
        <f>JLY!K79+AUG!K79+SEP!K79+OCT!K79+NOV!K79+DEC!K79+JAN!K79+FEB!K79+MAR!K79+APR!K79+MAY!K79+JNE!K79</f>
        <v>653</v>
      </c>
      <c r="M79" s="14">
        <v>0.2232</v>
      </c>
      <c r="O79" s="18">
        <f>JLY!O79+AUG!O79+SEP!O79+OCT!O79+NOV!O79+DEC!O79+JAN!O79+FEB!O79+MAR!O79+APR!O79+MAY!O79+JNE!O79</f>
        <v>145.74960000000002</v>
      </c>
      <c r="Q79" s="18">
        <f>JLY!Q79+AUG!Q79+SEP!Q79+OCT!Q79+NOV!Q79+DEC!Q79+JAN!Q79+FEB!Q79+MAR!Q79+APR!Q79+MAY!Q79+JNE!Q79</f>
        <v>507.2504</v>
      </c>
      <c r="S79" s="16">
        <f t="shared" si="1"/>
        <v>0</v>
      </c>
      <c r="U79" s="16"/>
      <c r="W79" s="16"/>
    </row>
    <row r="80" spans="1:23" ht="11.25">
      <c r="A80" s="4" t="s">
        <v>75</v>
      </c>
      <c r="C80" s="3" t="s">
        <v>204</v>
      </c>
      <c r="E80" s="18">
        <f>JLY!E80+AUG!E80+SEP!E80+OCT!E80+NOV!E80+DEC!E80+JAN!E80+FEB!E80+MAR!E80+APR!E80+MAY!E80+JNE!E80</f>
        <v>11101</v>
      </c>
      <c r="G80" s="21">
        <v>0.5</v>
      </c>
      <c r="I80" s="18">
        <f>JLY!I80+AUG!I80+SEP!I80+OCT!I80+NOV!I80+DEC!I80+JAN!I80+FEB!I80+MAR!I80+APR!I80+MAY!I80+JNE!I80</f>
        <v>5550.5</v>
      </c>
      <c r="K80" s="18">
        <f>JLY!K80+AUG!K80+SEP!K80+OCT!K80+NOV!K80+DEC!K80+JAN!K80+FEB!K80+MAR!K80+APR!K80+MAY!K80+JNE!K80</f>
        <v>5550.5</v>
      </c>
      <c r="M80" s="14">
        <v>0.3716</v>
      </c>
      <c r="O80" s="18">
        <f>JLY!O80+AUG!O80+SEP!O80+OCT!O80+NOV!O80+DEC!O80+JAN!O80+FEB!O80+MAR!O80+APR!O80+MAY!O80+JNE!O80</f>
        <v>2062.5658</v>
      </c>
      <c r="Q80" s="18">
        <f>JLY!Q80+AUG!Q80+SEP!Q80+OCT!Q80+NOV!Q80+DEC!Q80+JAN!Q80+FEB!Q80+MAR!Q80+APR!Q80+MAY!Q80+JNE!Q80</f>
        <v>3487.9342</v>
      </c>
      <c r="S80" s="16">
        <f t="shared" si="1"/>
        <v>0</v>
      </c>
      <c r="U80" s="16"/>
      <c r="W80" s="16"/>
    </row>
    <row r="81" spans="1:23" ht="11.25">
      <c r="A81" s="4" t="s">
        <v>76</v>
      </c>
      <c r="C81" s="3" t="s">
        <v>205</v>
      </c>
      <c r="E81" s="18">
        <f>JLY!E81+AUG!E81+SEP!E81+OCT!E81+NOV!E81+DEC!E81+JAN!E81+FEB!E81+MAR!E81+APR!E81+MAY!E81+JNE!E81</f>
        <v>17304.5</v>
      </c>
      <c r="G81" s="21">
        <v>0.5</v>
      </c>
      <c r="I81" s="18">
        <f>JLY!I81+AUG!I81+SEP!I81+OCT!I81+NOV!I81+DEC!I81+JAN!I81+FEB!I81+MAR!I81+APR!I81+MAY!I81+JNE!I81</f>
        <v>8652.25</v>
      </c>
      <c r="K81" s="18">
        <f>JLY!K81+AUG!K81+SEP!K81+OCT!K81+NOV!K81+DEC!K81+JAN!K81+FEB!K81+MAR!K81+APR!K81+MAY!K81+JNE!K81</f>
        <v>8652.25</v>
      </c>
      <c r="M81" s="14">
        <v>0.3414</v>
      </c>
      <c r="O81" s="18">
        <f>JLY!O81+AUG!O81+SEP!O81+OCT!O81+NOV!O81+DEC!O81+JAN!O81+FEB!O81+MAR!O81+APR!O81+MAY!O81+JNE!O81</f>
        <v>2953.8781499999996</v>
      </c>
      <c r="Q81" s="18">
        <f>JLY!Q81+AUG!Q81+SEP!Q81+OCT!Q81+NOV!Q81+DEC!Q81+JAN!Q81+FEB!Q81+MAR!Q81+APR!Q81+MAY!Q81+JNE!Q81</f>
        <v>5698.371850000001</v>
      </c>
      <c r="S81" s="16">
        <f t="shared" si="1"/>
        <v>0</v>
      </c>
      <c r="U81" s="16"/>
      <c r="W81" s="16"/>
    </row>
    <row r="82" spans="1:23" ht="11.25">
      <c r="A82" s="4" t="s">
        <v>77</v>
      </c>
      <c r="C82" s="3" t="s">
        <v>206</v>
      </c>
      <c r="E82" s="18">
        <f>JLY!E82+AUG!E82+SEP!E82+OCT!E82+NOV!E82+DEC!E82+JAN!E82+FEB!E82+MAR!E82+APR!E82+MAY!E82+JNE!E82</f>
        <v>46637.619999999995</v>
      </c>
      <c r="G82" s="21">
        <v>0.5</v>
      </c>
      <c r="I82" s="18">
        <f>JLY!I82+AUG!I82+SEP!I82+OCT!I82+NOV!I82+DEC!I82+JAN!I82+FEB!I82+MAR!I82+APR!I82+MAY!I82+JNE!I82</f>
        <v>23318.809999999998</v>
      </c>
      <c r="K82" s="18">
        <f>JLY!K82+AUG!K82+SEP!K82+OCT!K82+NOV!K82+DEC!K82+JAN!K82+FEB!K82+MAR!K82+APR!K82+MAY!K82+JNE!K82</f>
        <v>23318.809999999998</v>
      </c>
      <c r="M82" s="14">
        <v>0.2923</v>
      </c>
      <c r="O82" s="18">
        <f>JLY!O82+AUG!O82+SEP!O82+OCT!O82+NOV!O82+DEC!O82+JAN!O82+FEB!O82+MAR!O82+APR!O82+MAY!O82+JNE!O82</f>
        <v>6816.088163</v>
      </c>
      <c r="Q82" s="18">
        <f>JLY!Q82+AUG!Q82+SEP!Q82+OCT!Q82+NOV!Q82+DEC!Q82+JAN!Q82+FEB!Q82+MAR!Q82+APR!Q82+MAY!Q82+JNE!Q82</f>
        <v>16502.721837</v>
      </c>
      <c r="S82" s="16">
        <f t="shared" si="1"/>
        <v>0</v>
      </c>
      <c r="U82" s="16"/>
      <c r="W82" s="16"/>
    </row>
    <row r="83" spans="1:23" ht="11.25">
      <c r="A83" s="4" t="s">
        <v>78</v>
      </c>
      <c r="C83" s="3" t="s">
        <v>207</v>
      </c>
      <c r="E83" s="18">
        <f>JLY!E83+AUG!E83+SEP!E83+OCT!E83+NOV!E83+DEC!E83+JAN!E83+FEB!E83+MAR!E83+APR!E83+MAY!E83+JNE!E83</f>
        <v>0</v>
      </c>
      <c r="G83" s="21">
        <v>0.5</v>
      </c>
      <c r="I83" s="18">
        <f>JLY!I83+AUG!I83+SEP!I83+OCT!I83+NOV!I83+DEC!I83+JAN!I83+FEB!I83+MAR!I83+APR!I83+MAY!I83+JNE!I83</f>
        <v>0</v>
      </c>
      <c r="K83" s="18">
        <f>JLY!K83+AUG!K83+SEP!K83+OCT!K83+NOV!K83+DEC!K83+JAN!K83+FEB!K83+MAR!K83+APR!K83+MAY!K83+JNE!K83</f>
        <v>0</v>
      </c>
      <c r="M83" s="14">
        <v>0.4199</v>
      </c>
      <c r="O83" s="18">
        <f>JLY!O83+AUG!O83+SEP!O83+OCT!O83+NOV!O83+DEC!O83+JAN!O83+FEB!O83+MAR!O83+APR!O83+MAY!O83+JNE!O83</f>
        <v>0</v>
      </c>
      <c r="Q83" s="18">
        <f>JLY!Q83+AUG!Q83+SEP!Q83+OCT!Q83+NOV!Q83+DEC!Q83+JAN!Q83+FEB!Q83+MAR!Q83+APR!Q83+MAY!Q83+JNE!Q83</f>
        <v>0</v>
      </c>
      <c r="S83" s="16">
        <f t="shared" si="1"/>
        <v>0</v>
      </c>
      <c r="U83" s="16"/>
      <c r="W83" s="16"/>
    </row>
    <row r="84" spans="1:23" ht="11.25">
      <c r="A84" s="4" t="s">
        <v>79</v>
      </c>
      <c r="C84" s="3" t="s">
        <v>208</v>
      </c>
      <c r="E84" s="18">
        <f>JLY!E84+AUG!E84+SEP!E84+OCT!E84+NOV!E84+DEC!E84+JAN!E84+FEB!E84+MAR!E84+APR!E84+MAY!E84+JNE!E84</f>
        <v>26986.7</v>
      </c>
      <c r="G84" s="21">
        <v>0.5</v>
      </c>
      <c r="I84" s="18">
        <f>JLY!I84+AUG!I84+SEP!I84+OCT!I84+NOV!I84+DEC!I84+JAN!I84+FEB!I84+MAR!I84+APR!I84+MAY!I84+JNE!I84</f>
        <v>13493.35</v>
      </c>
      <c r="K84" s="18">
        <f>JLY!K84+AUG!K84+SEP!K84+OCT!K84+NOV!K84+DEC!K84+JAN!K84+FEB!K84+MAR!K84+APR!K84+MAY!K84+JNE!K84</f>
        <v>13493.35</v>
      </c>
      <c r="M84" s="14">
        <v>0.3227</v>
      </c>
      <c r="O84" s="18">
        <f>JLY!O84+AUG!O84+SEP!O84+OCT!O84+NOV!O84+DEC!O84+JAN!O84+FEB!O84+MAR!O84+APR!O84+MAY!O84+JNE!O84</f>
        <v>4354.304045</v>
      </c>
      <c r="Q84" s="18">
        <f>JLY!Q84+AUG!Q84+SEP!Q84+OCT!Q84+NOV!Q84+DEC!Q84+JAN!Q84+FEB!Q84+MAR!Q84+APR!Q84+MAY!Q84+JNE!Q84</f>
        <v>9139.045955000001</v>
      </c>
      <c r="S84" s="16">
        <f t="shared" si="1"/>
        <v>0</v>
      </c>
      <c r="U84" s="16"/>
      <c r="W84" s="16"/>
    </row>
    <row r="85" spans="1:23" ht="11.25">
      <c r="A85" s="4" t="s">
        <v>80</v>
      </c>
      <c r="C85" s="3" t="s">
        <v>209</v>
      </c>
      <c r="E85" s="18">
        <f>JLY!E85+AUG!E85+SEP!E85+OCT!E85+NOV!E85+DEC!E85+JAN!E85+FEB!E85+MAR!E85+APR!E85+MAY!E85+JNE!E85</f>
        <v>93060.54999999999</v>
      </c>
      <c r="G85" s="21">
        <v>0.5</v>
      </c>
      <c r="I85" s="18">
        <f>JLY!I85+AUG!I85+SEP!I85+OCT!I85+NOV!I85+DEC!I85+JAN!I85+FEB!I85+MAR!I85+APR!I85+MAY!I85+JNE!I85</f>
        <v>46530.274999999994</v>
      </c>
      <c r="K85" s="18">
        <f>JLY!K85+AUG!K85+SEP!K85+OCT!K85+NOV!K85+DEC!K85+JAN!K85+FEB!K85+MAR!K85+APR!K85+MAY!K85+JNE!K85</f>
        <v>46530.274999999994</v>
      </c>
      <c r="M85" s="14">
        <v>0.4397</v>
      </c>
      <c r="O85" s="18">
        <f>JLY!O85+AUG!O85+SEP!O85+OCT!O85+NOV!O85+DEC!O85+JAN!O85+FEB!O85+MAR!O85+APR!O85+MAY!O85+JNE!O85</f>
        <v>20459.3619175</v>
      </c>
      <c r="Q85" s="18">
        <f>JLY!Q85+AUG!Q85+SEP!Q85+OCT!Q85+NOV!Q85+DEC!Q85+JAN!Q85+FEB!Q85+MAR!Q85+APR!Q85+MAY!Q85+JNE!Q85</f>
        <v>26070.913082500003</v>
      </c>
      <c r="S85" s="16">
        <f t="shared" si="1"/>
        <v>0</v>
      </c>
      <c r="U85" s="16"/>
      <c r="W85" s="16"/>
    </row>
    <row r="86" spans="1:23" ht="11.25">
      <c r="A86" s="4" t="s">
        <v>81</v>
      </c>
      <c r="C86" s="3" t="s">
        <v>210</v>
      </c>
      <c r="E86" s="18">
        <f>JLY!E86+AUG!E86+SEP!E86+OCT!E86+NOV!E86+DEC!E86+JAN!E86+FEB!E86+MAR!E86+APR!E86+MAY!E86+JNE!E86</f>
        <v>9795</v>
      </c>
      <c r="G86" s="21">
        <v>0.5</v>
      </c>
      <c r="I86" s="18">
        <f>JLY!I86+AUG!I86+SEP!I86+OCT!I86+NOV!I86+DEC!I86+JAN!I86+FEB!I86+MAR!I86+APR!I86+MAY!I86+JNE!I86</f>
        <v>4897.5</v>
      </c>
      <c r="K86" s="18">
        <f>JLY!K86+AUG!K86+SEP!K86+OCT!K86+NOV!K86+DEC!K86+JAN!K86+FEB!K86+MAR!K86+APR!K86+MAY!K86+JNE!K86</f>
        <v>4897.5</v>
      </c>
      <c r="M86" s="14">
        <v>0.2336</v>
      </c>
      <c r="O86" s="18">
        <f>JLY!O86+AUG!O86+SEP!O86+OCT!O86+NOV!O86+DEC!O86+JAN!O86+FEB!O86+MAR!O86+APR!O86+MAY!O86+JNE!O86</f>
        <v>1144.056</v>
      </c>
      <c r="Q86" s="18">
        <f>JLY!Q86+AUG!Q86+SEP!Q86+OCT!Q86+NOV!Q86+DEC!Q86+JAN!Q86+FEB!Q86+MAR!Q86+APR!Q86+MAY!Q86+JNE!Q86</f>
        <v>3753.4440000000004</v>
      </c>
      <c r="S86" s="16">
        <f t="shared" si="1"/>
        <v>0</v>
      </c>
      <c r="U86" s="16"/>
      <c r="W86" s="16"/>
    </row>
    <row r="87" spans="1:23" ht="11.25">
      <c r="A87" s="4" t="s">
        <v>82</v>
      </c>
      <c r="C87" s="3" t="s">
        <v>211</v>
      </c>
      <c r="E87" s="18">
        <f>JLY!E87+AUG!E87+SEP!E87+OCT!E87+NOV!E87+DEC!E87+JAN!E87+FEB!E87+MAR!E87+APR!E87+MAY!E87+JNE!E87</f>
        <v>29699.95</v>
      </c>
      <c r="G87" s="21">
        <v>0.5</v>
      </c>
      <c r="I87" s="18">
        <f>JLY!I87+AUG!I87+SEP!I87+OCT!I87+NOV!I87+DEC!I87+JAN!I87+FEB!I87+MAR!I87+APR!I87+MAY!I87+JNE!I87</f>
        <v>14849.975</v>
      </c>
      <c r="K87" s="18">
        <f>JLY!K87+AUG!K87+SEP!K87+OCT!K87+NOV!K87+DEC!K87+JAN!K87+FEB!K87+MAR!K87+APR!K87+MAY!K87+JNE!K87</f>
        <v>14849.975</v>
      </c>
      <c r="M87" s="14">
        <v>0.3445</v>
      </c>
      <c r="O87" s="18">
        <f>JLY!O87+AUG!O87+SEP!O87+OCT!O87+NOV!O87+DEC!O87+JAN!O87+FEB!O87+MAR!O87+APR!O87+MAY!O87+JNE!O87</f>
        <v>5115.8163875</v>
      </c>
      <c r="Q87" s="18">
        <f>JLY!Q87+AUG!Q87+SEP!Q87+OCT!Q87+NOV!Q87+DEC!Q87+JAN!Q87+FEB!Q87+MAR!Q87+APR!Q87+MAY!Q87+JNE!Q87</f>
        <v>9734.1586125</v>
      </c>
      <c r="S87" s="16">
        <f t="shared" si="1"/>
        <v>0</v>
      </c>
      <c r="U87" s="16"/>
      <c r="W87" s="16"/>
    </row>
    <row r="88" spans="1:23" ht="11.25">
      <c r="A88" s="4" t="s">
        <v>83</v>
      </c>
      <c r="C88" s="3" t="s">
        <v>212</v>
      </c>
      <c r="E88" s="18">
        <f>JLY!E88+AUG!E88+SEP!E88+OCT!E88+NOV!E88+DEC!E88+JAN!E88+FEB!E88+MAR!E88+APR!E88+MAY!E88+JNE!E88</f>
        <v>12407</v>
      </c>
      <c r="G88" s="21">
        <v>0.5</v>
      </c>
      <c r="I88" s="18">
        <f>JLY!I88+AUG!I88+SEP!I88+OCT!I88+NOV!I88+DEC!I88+JAN!I88+FEB!I88+MAR!I88+APR!I88+MAY!I88+JNE!I88</f>
        <v>6203.5</v>
      </c>
      <c r="K88" s="18">
        <f>JLY!K88+AUG!K88+SEP!K88+OCT!K88+NOV!K88+DEC!K88+JAN!K88+FEB!K88+MAR!K88+APR!K88+MAY!K88+JNE!K88</f>
        <v>6203.5</v>
      </c>
      <c r="M88" s="14">
        <v>0.1894</v>
      </c>
      <c r="O88" s="18">
        <f>JLY!O88+AUG!O88+SEP!O88+OCT!O88+NOV!O88+DEC!O88+JAN!O88+FEB!O88+MAR!O88+APR!O88+MAY!O88+JNE!O88</f>
        <v>1174.9429000000002</v>
      </c>
      <c r="Q88" s="18">
        <f>JLY!Q88+AUG!Q88+SEP!Q88+OCT!Q88+NOV!Q88+DEC!Q88+JAN!Q88+FEB!Q88+MAR!Q88+APR!Q88+MAY!Q88+JNE!Q88</f>
        <v>5028.557099999999</v>
      </c>
      <c r="S88" s="16">
        <f t="shared" si="1"/>
        <v>0</v>
      </c>
      <c r="U88" s="16"/>
      <c r="W88" s="16"/>
    </row>
    <row r="89" spans="1:23" ht="11.25">
      <c r="A89" s="4" t="s">
        <v>84</v>
      </c>
      <c r="C89" s="3" t="s">
        <v>213</v>
      </c>
      <c r="E89" s="18">
        <f>JLY!E89+AUG!E89+SEP!E89+OCT!E89+NOV!E89+DEC!E89+JAN!E89+FEB!E89+MAR!E89+APR!E89+MAY!E89+JNE!E89</f>
        <v>11754</v>
      </c>
      <c r="G89" s="21">
        <v>0.5</v>
      </c>
      <c r="I89" s="18">
        <f>JLY!I89+AUG!I89+SEP!I89+OCT!I89+NOV!I89+DEC!I89+JAN!I89+FEB!I89+MAR!I89+APR!I89+MAY!I89+JNE!I89</f>
        <v>5877</v>
      </c>
      <c r="K89" s="18">
        <f>JLY!K89+AUG!K89+SEP!K89+OCT!K89+NOV!K89+DEC!K89+JAN!K89+FEB!K89+MAR!K89+APR!K89+MAY!K89+JNE!K89</f>
        <v>5877</v>
      </c>
      <c r="M89" s="14">
        <v>0.3154</v>
      </c>
      <c r="O89" s="18">
        <f>JLY!O89+AUG!O89+SEP!O89+OCT!O89+NOV!O89+DEC!O89+JAN!O89+FEB!O89+MAR!O89+APR!O89+MAY!O89+JNE!O89</f>
        <v>1853.6057999999998</v>
      </c>
      <c r="Q89" s="18">
        <f>JLY!Q89+AUG!Q89+SEP!Q89+OCT!Q89+NOV!Q89+DEC!Q89+JAN!Q89+FEB!Q89+MAR!Q89+APR!Q89+MAY!Q89+JNE!Q89</f>
        <v>4023.3941999999997</v>
      </c>
      <c r="S89" s="16">
        <f t="shared" si="1"/>
        <v>0</v>
      </c>
      <c r="U89" s="16"/>
      <c r="W89" s="16"/>
    </row>
    <row r="90" spans="1:23" ht="11.25">
      <c r="A90" s="4" t="s">
        <v>85</v>
      </c>
      <c r="C90" s="3" t="s">
        <v>214</v>
      </c>
      <c r="E90" s="18">
        <f>JLY!E90+AUG!E90+SEP!E90+OCT!E90+NOV!E90+DEC!E90+JAN!E90+FEB!E90+MAR!E90+APR!E90+MAY!E90+JNE!E90</f>
        <v>7376.139999999999</v>
      </c>
      <c r="G90" s="21">
        <v>0.5</v>
      </c>
      <c r="I90" s="18">
        <f>JLY!I90+AUG!I90+SEP!I90+OCT!I90+NOV!I90+DEC!I90+JAN!I90+FEB!I90+MAR!I90+APR!I90+MAY!I90+JNE!I90</f>
        <v>3688.0699999999997</v>
      </c>
      <c r="K90" s="18">
        <f>JLY!K90+AUG!K90+SEP!K90+OCT!K90+NOV!K90+DEC!K90+JAN!K90+FEB!K90+MAR!K90+APR!K90+MAY!K90+JNE!K90</f>
        <v>3688.0699999999997</v>
      </c>
      <c r="M90" s="14">
        <v>0.3517</v>
      </c>
      <c r="O90" s="18">
        <f>JLY!O90+AUG!O90+SEP!O90+OCT!O90+NOV!O90+DEC!O90+JAN!O90+FEB!O90+MAR!O90+APR!O90+MAY!O90+JNE!O90</f>
        <v>1297.094219</v>
      </c>
      <c r="Q90" s="18">
        <f>JLY!Q90+AUG!Q90+SEP!Q90+OCT!Q90+NOV!Q90+DEC!Q90+JAN!Q90+FEB!Q90+MAR!Q90+APR!Q90+MAY!Q90+JNE!Q90</f>
        <v>2390.975781</v>
      </c>
      <c r="S90" s="16">
        <f t="shared" si="1"/>
        <v>0</v>
      </c>
      <c r="U90" s="16"/>
      <c r="W90" s="16"/>
    </row>
    <row r="91" spans="1:23" ht="11.25">
      <c r="A91" s="4" t="s">
        <v>86</v>
      </c>
      <c r="C91" s="3" t="s">
        <v>215</v>
      </c>
      <c r="E91" s="18">
        <f>JLY!E91+AUG!E91+SEP!E91+OCT!E91+NOV!E91+DEC!E91+JAN!E91+FEB!E91+MAR!E91+APR!E91+MAY!E91+JNE!E91</f>
        <v>7183</v>
      </c>
      <c r="G91" s="21">
        <v>0.5</v>
      </c>
      <c r="I91" s="18">
        <f>JLY!I91+AUG!I91+SEP!I91+OCT!I91+NOV!I91+DEC!I91+JAN!I91+FEB!I91+MAR!I91+APR!I91+MAY!I91+JNE!I91</f>
        <v>3591.5</v>
      </c>
      <c r="K91" s="18">
        <f>JLY!K91+AUG!K91+SEP!K91+OCT!K91+NOV!K91+DEC!K91+JAN!K91+FEB!K91+MAR!K91+APR!K91+MAY!K91+JNE!K91</f>
        <v>3591.5</v>
      </c>
      <c r="M91" s="14">
        <v>0.2337</v>
      </c>
      <c r="O91" s="18">
        <f>JLY!O91+AUG!O91+SEP!O91+OCT!O91+NOV!O91+DEC!O91+JAN!O91+FEB!O91+MAR!O91+APR!O91+MAY!O91+JNE!O91</f>
        <v>839.33355</v>
      </c>
      <c r="Q91" s="18">
        <f>JLY!Q91+AUG!Q91+SEP!Q91+OCT!Q91+NOV!Q91+DEC!Q91+JAN!Q91+FEB!Q91+MAR!Q91+APR!Q91+MAY!Q91+JNE!Q91</f>
        <v>2752.16645</v>
      </c>
      <c r="S91" s="16">
        <f t="shared" si="1"/>
        <v>0</v>
      </c>
      <c r="U91" s="16"/>
      <c r="W91" s="16"/>
    </row>
    <row r="92" spans="1:23" ht="11.25">
      <c r="A92" s="4" t="s">
        <v>87</v>
      </c>
      <c r="C92" s="3" t="s">
        <v>216</v>
      </c>
      <c r="E92" s="18">
        <f>JLY!E92+AUG!E92+SEP!E92+OCT!E92+NOV!E92+DEC!E92+JAN!E92+FEB!E92+MAR!E92+APR!E92+MAY!E92+JNE!E92</f>
        <v>1632.5</v>
      </c>
      <c r="G92" s="21">
        <v>0.5</v>
      </c>
      <c r="I92" s="18">
        <f>JLY!I92+AUG!I92+SEP!I92+OCT!I92+NOV!I92+DEC!I92+JAN!I92+FEB!I92+MAR!I92+APR!I92+MAY!I92+JNE!I92</f>
        <v>816.25</v>
      </c>
      <c r="K92" s="18">
        <f>JLY!K92+AUG!K92+SEP!K92+OCT!K92+NOV!K92+DEC!K92+JAN!K92+FEB!K92+MAR!K92+APR!K92+MAY!K92+JNE!K92</f>
        <v>816.25</v>
      </c>
      <c r="M92" s="14">
        <v>0.323</v>
      </c>
      <c r="O92" s="18">
        <f>JLY!O92+AUG!O92+SEP!O92+OCT!O92+NOV!O92+DEC!O92+JAN!O92+FEB!O92+MAR!O92+APR!O92+MAY!O92+JNE!O92</f>
        <v>263.64875</v>
      </c>
      <c r="Q92" s="18">
        <f>JLY!Q92+AUG!Q92+SEP!Q92+OCT!Q92+NOV!Q92+DEC!Q92+JAN!Q92+FEB!Q92+MAR!Q92+APR!Q92+MAY!Q92+JNE!Q92</f>
        <v>552.6012499999999</v>
      </c>
      <c r="S92" s="16">
        <f t="shared" si="1"/>
        <v>0</v>
      </c>
      <c r="U92" s="16"/>
      <c r="W92" s="16"/>
    </row>
    <row r="93" spans="1:23" ht="11.25">
      <c r="A93" s="4" t="s">
        <v>88</v>
      </c>
      <c r="C93" s="3" t="s">
        <v>217</v>
      </c>
      <c r="E93" s="18">
        <f>JLY!E93+AUG!E93+SEP!E93+OCT!E93+NOV!E93+DEC!E93+JAN!E93+FEB!E93+MAR!E93+APR!E93+MAY!E93+JNE!E93</f>
        <v>37757.92</v>
      </c>
      <c r="G93" s="21">
        <v>0.5</v>
      </c>
      <c r="I93" s="18">
        <f>JLY!I93+AUG!I93+SEP!I93+OCT!I93+NOV!I93+DEC!I93+JAN!I93+FEB!I93+MAR!I93+APR!I93+MAY!I93+JNE!I93</f>
        <v>18878.96</v>
      </c>
      <c r="K93" s="18">
        <f>JLY!K93+AUG!K93+SEP!K93+OCT!K93+NOV!K93+DEC!K93+JAN!K93+FEB!K93+MAR!K93+APR!K93+MAY!K93+JNE!K93</f>
        <v>18878.96</v>
      </c>
      <c r="M93" s="14">
        <v>0.4588</v>
      </c>
      <c r="O93" s="18">
        <f>JLY!O93+AUG!O93+SEP!O93+OCT!O93+NOV!O93+DEC!O93+JAN!O93+FEB!O93+MAR!O93+APR!O93+MAY!O93+JNE!O93</f>
        <v>8661.666847999999</v>
      </c>
      <c r="Q93" s="18">
        <f>JLY!Q93+AUG!Q93+SEP!Q93+OCT!Q93+NOV!Q93+DEC!Q93+JAN!Q93+FEB!Q93+MAR!Q93+APR!Q93+MAY!Q93+JNE!Q93</f>
        <v>10217.293151999998</v>
      </c>
      <c r="S93" s="16">
        <f t="shared" si="1"/>
        <v>0</v>
      </c>
      <c r="U93" s="16"/>
      <c r="W93" s="16"/>
    </row>
    <row r="94" spans="1:23" ht="11.25">
      <c r="A94" s="4" t="s">
        <v>89</v>
      </c>
      <c r="C94" s="3" t="s">
        <v>218</v>
      </c>
      <c r="E94" s="18">
        <f>JLY!E94+AUG!E94+SEP!E94+OCT!E94+NOV!E94+DEC!E94+JAN!E94+FEB!E94+MAR!E94+APR!E94+MAY!E94+JNE!E94</f>
        <v>2938.5</v>
      </c>
      <c r="G94" s="21">
        <v>0.5</v>
      </c>
      <c r="I94" s="18">
        <f>JLY!I94+AUG!I94+SEP!I94+OCT!I94+NOV!I94+DEC!I94+JAN!I94+FEB!I94+MAR!I94+APR!I94+MAY!I94+JNE!I94</f>
        <v>1469.25</v>
      </c>
      <c r="K94" s="18">
        <f>JLY!K94+AUG!K94+SEP!K94+OCT!K94+NOV!K94+DEC!K94+JAN!K94+FEB!K94+MAR!K94+APR!K94+MAY!K94+JNE!K94</f>
        <v>1469.25</v>
      </c>
      <c r="M94" s="14">
        <v>0.4439</v>
      </c>
      <c r="O94" s="18">
        <f>JLY!O94+AUG!O94+SEP!O94+OCT!O94+NOV!O94+DEC!O94+JAN!O94+FEB!O94+MAR!O94+APR!O94+MAY!O94+JNE!O94</f>
        <v>652.2000750000001</v>
      </c>
      <c r="Q94" s="18">
        <f>JLY!Q94+AUG!Q94+SEP!Q94+OCT!Q94+NOV!Q94+DEC!Q94+JAN!Q94+FEB!Q94+MAR!Q94+APR!Q94+MAY!Q94+JNE!Q94</f>
        <v>817.0499249999999</v>
      </c>
      <c r="S94" s="16">
        <f t="shared" si="1"/>
        <v>0</v>
      </c>
      <c r="U94" s="16"/>
      <c r="W94" s="16"/>
    </row>
    <row r="95" spans="1:23" ht="11.25">
      <c r="A95" s="4" t="s">
        <v>90</v>
      </c>
      <c r="C95" s="3" t="s">
        <v>219</v>
      </c>
      <c r="E95" s="18">
        <f>JLY!E95+AUG!E95+SEP!E95+OCT!E95+NOV!E95+DEC!E95+JAN!E95+FEB!E95+MAR!E95+APR!E95+MAY!E95+JNE!E95</f>
        <v>0</v>
      </c>
      <c r="G95" s="21">
        <v>0.5</v>
      </c>
      <c r="I95" s="18">
        <f>JLY!I95+AUG!I95+SEP!I95+OCT!I95+NOV!I95+DEC!I95+JAN!I95+FEB!I95+MAR!I95+APR!I95+MAY!I95+JNE!I95</f>
        <v>0</v>
      </c>
      <c r="K95" s="18">
        <f>JLY!K95+AUG!K95+SEP!K95+OCT!K95+NOV!K95+DEC!K95+JAN!K95+FEB!K95+MAR!K95+APR!K95+MAY!K95+JNE!K95</f>
        <v>0</v>
      </c>
      <c r="M95" s="14">
        <v>0.3979</v>
      </c>
      <c r="O95" s="18">
        <f>JLY!O95+AUG!O95+SEP!O95+OCT!O95+NOV!O95+DEC!O95+JAN!O95+FEB!O95+MAR!O95+APR!O95+MAY!O95+JNE!O95</f>
        <v>0</v>
      </c>
      <c r="Q95" s="18">
        <f>JLY!Q95+AUG!Q95+SEP!Q95+OCT!Q95+NOV!Q95+DEC!Q95+JAN!Q95+FEB!Q95+MAR!Q95+APR!Q95+MAY!Q95+JNE!Q95</f>
        <v>0</v>
      </c>
      <c r="S95" s="16">
        <f t="shared" si="1"/>
        <v>0</v>
      </c>
      <c r="U95" s="16"/>
      <c r="W95" s="16"/>
    </row>
    <row r="96" spans="1:23" ht="11.25">
      <c r="A96" s="4" t="s">
        <v>91</v>
      </c>
      <c r="C96" s="3" t="s">
        <v>220</v>
      </c>
      <c r="E96" s="18">
        <f>JLY!E96+AUG!E96+SEP!E96+OCT!E96+NOV!E96+DEC!E96+JAN!E96+FEB!E96+MAR!E96+APR!E96+MAY!E96+JNE!E96</f>
        <v>7183</v>
      </c>
      <c r="G96" s="21">
        <v>0.5</v>
      </c>
      <c r="I96" s="18">
        <f>JLY!I96+AUG!I96+SEP!I96+OCT!I96+NOV!I96+DEC!I96+JAN!I96+FEB!I96+MAR!I96+APR!I96+MAY!I96+JNE!I96</f>
        <v>3591.5</v>
      </c>
      <c r="K96" s="18">
        <f>JLY!K96+AUG!K96+SEP!K96+OCT!K96+NOV!K96+DEC!K96+JAN!K96+FEB!K96+MAR!K96+APR!K96+MAY!K96+JNE!K96</f>
        <v>3591.5</v>
      </c>
      <c r="M96" s="14">
        <v>0.2387</v>
      </c>
      <c r="O96" s="18">
        <f>JLY!O96+AUG!O96+SEP!O96+OCT!O96+NOV!O96+DEC!O96+JAN!O96+FEB!O96+MAR!O96+APR!O96+MAY!O96+JNE!O96</f>
        <v>857.2910499999999</v>
      </c>
      <c r="Q96" s="18">
        <f>JLY!Q96+AUG!Q96+SEP!Q96+OCT!Q96+NOV!Q96+DEC!Q96+JAN!Q96+FEB!Q96+MAR!Q96+APR!Q96+MAY!Q96+JNE!Q96</f>
        <v>2734.20895</v>
      </c>
      <c r="S96" s="16">
        <f t="shared" si="1"/>
        <v>0</v>
      </c>
      <c r="U96" s="16"/>
      <c r="W96" s="16"/>
    </row>
    <row r="97" spans="1:23" ht="11.25">
      <c r="A97" s="4" t="s">
        <v>92</v>
      </c>
      <c r="C97" s="3" t="s">
        <v>221</v>
      </c>
      <c r="E97" s="18">
        <f>JLY!E97+AUG!E97+SEP!E97+OCT!E97+NOV!E97+DEC!E97+JAN!E97+FEB!E97+MAR!E97+APR!E97+MAY!E97+JNE!E97</f>
        <v>11375</v>
      </c>
      <c r="G97" s="21">
        <v>0.5</v>
      </c>
      <c r="I97" s="18">
        <f>JLY!I97+AUG!I97+SEP!I97+OCT!I97+NOV!I97+DEC!I97+JAN!I97+FEB!I97+MAR!I97+APR!I97+MAY!I97+JNE!I97</f>
        <v>5687.5</v>
      </c>
      <c r="K97" s="18">
        <f>JLY!K97+AUG!K97+SEP!K97+OCT!K97+NOV!K97+DEC!K97+JAN!K97+FEB!K97+MAR!K97+APR!K97+MAY!K97+JNE!K97</f>
        <v>5687.5</v>
      </c>
      <c r="M97" s="14">
        <v>0.2455</v>
      </c>
      <c r="O97" s="18">
        <f>JLY!O97+AUG!O97+SEP!O97+OCT!O97+NOV!O97+DEC!O97+JAN!O97+FEB!O97+MAR!O97+APR!O97+MAY!O97+JNE!O97</f>
        <v>1396.2812499999998</v>
      </c>
      <c r="Q97" s="18">
        <f>JLY!Q97+AUG!Q97+SEP!Q97+OCT!Q97+NOV!Q97+DEC!Q97+JAN!Q97+FEB!Q97+MAR!Q97+APR!Q97+MAY!Q97+JNE!Q97</f>
        <v>4291.218750000001</v>
      </c>
      <c r="S97" s="16">
        <f t="shared" si="1"/>
        <v>0</v>
      </c>
      <c r="U97" s="16"/>
      <c r="W97" s="16"/>
    </row>
    <row r="98" spans="1:23" ht="11.25">
      <c r="A98" s="4" t="s">
        <v>93</v>
      </c>
      <c r="C98" s="3" t="s">
        <v>222</v>
      </c>
      <c r="E98" s="18">
        <f>JLY!E98+AUG!E98+SEP!E98+OCT!E98+NOV!E98+DEC!E98+JAN!E98+FEB!E98+MAR!E98+APR!E98+MAY!E98+JNE!E98</f>
        <v>3918</v>
      </c>
      <c r="G98" s="21">
        <v>0.5</v>
      </c>
      <c r="I98" s="18">
        <f>JLY!I98+AUG!I98+SEP!I98+OCT!I98+NOV!I98+DEC!I98+JAN!I98+FEB!I98+MAR!I98+APR!I98+MAY!I98+JNE!I98</f>
        <v>1959</v>
      </c>
      <c r="K98" s="18">
        <f>JLY!K98+AUG!K98+SEP!K98+OCT!K98+NOV!K98+DEC!K98+JAN!K98+FEB!K98+MAR!K98+APR!K98+MAY!K98+JNE!K98</f>
        <v>1959</v>
      </c>
      <c r="M98" s="14">
        <v>0.3853</v>
      </c>
      <c r="O98" s="18">
        <f>JLY!O98+AUG!O98+SEP!O98+OCT!O98+NOV!O98+DEC!O98+JAN!O98+FEB!O98+MAR!O98+APR!O98+MAY!O98+JNE!O98</f>
        <v>754.8027</v>
      </c>
      <c r="Q98" s="18">
        <f>JLY!Q98+AUG!Q98+SEP!Q98+OCT!Q98+NOV!Q98+DEC!Q98+JAN!Q98+FEB!Q98+MAR!Q98+APR!Q98+MAY!Q98+JNE!Q98</f>
        <v>1204.1973</v>
      </c>
      <c r="S98" s="16">
        <f t="shared" si="1"/>
        <v>0</v>
      </c>
      <c r="U98" s="16"/>
      <c r="W98" s="16"/>
    </row>
    <row r="99" spans="1:23" ht="11.25">
      <c r="A99" s="4" t="s">
        <v>94</v>
      </c>
      <c r="C99" s="3" t="s">
        <v>223</v>
      </c>
      <c r="E99" s="18">
        <f>JLY!E99+AUG!E99+SEP!E99+OCT!E99+NOV!E99+DEC!E99+JAN!E99+FEB!E99+MAR!E99+APR!E99+MAY!E99+JNE!E99</f>
        <v>12407</v>
      </c>
      <c r="G99" s="21">
        <v>0.5</v>
      </c>
      <c r="I99" s="18">
        <f>JLY!I99+AUG!I99+SEP!I99+OCT!I99+NOV!I99+DEC!I99+JAN!I99+FEB!I99+MAR!I99+APR!I99+MAY!I99+JNE!I99</f>
        <v>6203.5</v>
      </c>
      <c r="K99" s="18">
        <f>JLY!K99+AUG!K99+SEP!K99+OCT!K99+NOV!K99+DEC!K99+JAN!K99+FEB!K99+MAR!K99+APR!K99+MAY!K99+JNE!K99</f>
        <v>6203.5</v>
      </c>
      <c r="M99" s="14">
        <v>0.276</v>
      </c>
      <c r="O99" s="18">
        <f>JLY!O99+AUG!O99+SEP!O99+OCT!O99+NOV!O99+DEC!O99+JAN!O99+FEB!O99+MAR!O99+APR!O99+MAY!O99+JNE!O99</f>
        <v>1712.1660000000004</v>
      </c>
      <c r="Q99" s="18">
        <f>JLY!Q99+AUG!Q99+SEP!Q99+OCT!Q99+NOV!Q99+DEC!Q99+JAN!Q99+FEB!Q99+MAR!Q99+APR!Q99+MAY!Q99+JNE!Q99</f>
        <v>4491.333999999999</v>
      </c>
      <c r="S99" s="16">
        <f t="shared" si="1"/>
        <v>0</v>
      </c>
      <c r="U99" s="16"/>
      <c r="W99" s="16"/>
    </row>
    <row r="100" spans="1:23" ht="11.25">
      <c r="A100" s="4" t="s">
        <v>95</v>
      </c>
      <c r="C100" s="3" t="s">
        <v>224</v>
      </c>
      <c r="E100" s="18">
        <f>JLY!E100+AUG!E100+SEP!E100+OCT!E100+NOV!E100+DEC!E100+JAN!E100+FEB!E100+MAR!E100+APR!E100+MAY!E100+JNE!E100</f>
        <v>1632.5</v>
      </c>
      <c r="G100" s="21">
        <v>0.5</v>
      </c>
      <c r="I100" s="18">
        <f>JLY!I100+AUG!I100+SEP!I100+OCT!I100+NOV!I100+DEC!I100+JAN!I100+FEB!I100+MAR!I100+APR!I100+MAY!I100+JNE!I100</f>
        <v>816.25</v>
      </c>
      <c r="K100" s="18">
        <f>JLY!K100+AUG!K100+SEP!K100+OCT!K100+NOV!K100+DEC!K100+JAN!K100+FEB!K100+MAR!K100+APR!K100+MAY!K100+JNE!K100</f>
        <v>816.25</v>
      </c>
      <c r="M100" s="14">
        <v>0.3025</v>
      </c>
      <c r="O100" s="18">
        <f>JLY!O100+AUG!O100+SEP!O100+OCT!O100+NOV!O100+DEC!O100+JAN!O100+FEB!O100+MAR!O100+APR!O100+MAY!O100+JNE!O100</f>
        <v>246.915625</v>
      </c>
      <c r="Q100" s="18">
        <f>JLY!Q100+AUG!Q100+SEP!Q100+OCT!Q100+NOV!Q100+DEC!Q100+JAN!Q100+FEB!Q100+MAR!Q100+APR!Q100+MAY!Q100+JNE!Q100</f>
        <v>569.3343749999999</v>
      </c>
      <c r="S100" s="16">
        <f t="shared" si="1"/>
        <v>0</v>
      </c>
      <c r="U100" s="16"/>
      <c r="W100" s="16"/>
    </row>
    <row r="101" spans="1:23" ht="11.25">
      <c r="A101" s="4" t="s">
        <v>96</v>
      </c>
      <c r="C101" s="3" t="s">
        <v>225</v>
      </c>
      <c r="E101" s="18">
        <f>JLY!E101+AUG!E101+SEP!E101+OCT!E101+NOV!E101+DEC!E101+JAN!E101+FEB!E101+MAR!E101+APR!E101+MAY!E101+JNE!E101</f>
        <v>30691</v>
      </c>
      <c r="G101" s="21">
        <v>0.5</v>
      </c>
      <c r="I101" s="18">
        <f>JLY!I101+AUG!I101+SEP!I101+OCT!I101+NOV!I101+DEC!I101+JAN!I101+FEB!I101+MAR!I101+APR!I101+MAY!I101+JNE!I101</f>
        <v>15345.5</v>
      </c>
      <c r="K101" s="18">
        <f>JLY!K101+AUG!K101+SEP!K101+OCT!K101+NOV!K101+DEC!K101+JAN!K101+FEB!K101+MAR!K101+APR!K101+MAY!K101+JNE!K101</f>
        <v>15345.5</v>
      </c>
      <c r="M101" s="14">
        <v>0.2755</v>
      </c>
      <c r="O101" s="18">
        <f>JLY!O101+AUG!O101+SEP!O101+OCT!O101+NOV!O101+DEC!O101+JAN!O101+FEB!O101+MAR!O101+APR!O101+MAY!O101+JNE!O101</f>
        <v>4227.6852499999995</v>
      </c>
      <c r="Q101" s="18">
        <f>JLY!Q101+AUG!Q101+SEP!Q101+OCT!Q101+NOV!Q101+DEC!Q101+JAN!Q101+FEB!Q101+MAR!Q101+APR!Q101+MAY!Q101+JNE!Q101</f>
        <v>11117.81475</v>
      </c>
      <c r="S101" s="16">
        <f t="shared" si="1"/>
        <v>0</v>
      </c>
      <c r="U101" s="16"/>
      <c r="W101" s="16"/>
    </row>
    <row r="102" spans="1:23" ht="11.25">
      <c r="A102" s="4" t="s">
        <v>97</v>
      </c>
      <c r="C102" s="3" t="s">
        <v>226</v>
      </c>
      <c r="E102" s="18">
        <f>JLY!E102+AUG!E102+SEP!E102+OCT!E102+NOV!E102+DEC!E102+JAN!E102+FEB!E102+MAR!E102+APR!E102+MAY!E102+JNE!E102</f>
        <v>39506.5</v>
      </c>
      <c r="G102" s="21">
        <v>0.5</v>
      </c>
      <c r="I102" s="18">
        <f>JLY!I102+AUG!I102+SEP!I102+OCT!I102+NOV!I102+DEC!I102+JAN!I102+FEB!I102+MAR!I102+APR!I102+MAY!I102+JNE!I102</f>
        <v>19753.25</v>
      </c>
      <c r="K102" s="18">
        <f>JLY!K102+AUG!K102+SEP!K102+OCT!K102+NOV!K102+DEC!K102+JAN!K102+FEB!K102+MAR!K102+APR!K102+MAY!K102+JNE!K102</f>
        <v>19753.25</v>
      </c>
      <c r="M102" s="14">
        <v>0.2708</v>
      </c>
      <c r="O102" s="18">
        <f>JLY!O102+AUG!O102+SEP!O102+OCT!O102+NOV!O102+DEC!O102+JAN!O102+FEB!O102+MAR!O102+APR!O102+MAY!O102+JNE!O102</f>
        <v>5349.1801000000005</v>
      </c>
      <c r="Q102" s="18">
        <f>JLY!Q102+AUG!Q102+SEP!Q102+OCT!Q102+NOV!Q102+DEC!Q102+JAN!Q102+FEB!Q102+MAR!Q102+APR!Q102+MAY!Q102+JNE!Q102</f>
        <v>14404.0699</v>
      </c>
      <c r="S102" s="16">
        <f t="shared" si="1"/>
        <v>0</v>
      </c>
      <c r="U102" s="16"/>
      <c r="W102" s="16"/>
    </row>
    <row r="103" spans="1:23" ht="11.25">
      <c r="A103" s="4" t="s">
        <v>98</v>
      </c>
      <c r="C103" s="3" t="s">
        <v>227</v>
      </c>
      <c r="E103" s="18">
        <f>JLY!E103+AUG!E103+SEP!E103+OCT!E103+NOV!E103+DEC!E103+JAN!E103+FEB!E103+MAR!E103+APR!E103+MAY!E103+JNE!E103</f>
        <v>1959</v>
      </c>
      <c r="G103" s="21">
        <v>0.5</v>
      </c>
      <c r="I103" s="18">
        <f>JLY!I103+AUG!I103+SEP!I103+OCT!I103+NOV!I103+DEC!I103+JAN!I103+FEB!I103+MAR!I103+APR!I103+MAY!I103+JNE!I103</f>
        <v>979.5</v>
      </c>
      <c r="K103" s="18">
        <f>JLY!K103+AUG!K103+SEP!K103+OCT!K103+NOV!K103+DEC!K103+JAN!K103+FEB!K103+MAR!K103+APR!K103+MAY!K103+JNE!K103</f>
        <v>979.5</v>
      </c>
      <c r="M103" s="14">
        <v>0.3888</v>
      </c>
      <c r="O103" s="18">
        <f>JLY!O103+AUG!O103+SEP!O103+OCT!O103+NOV!O103+DEC!O103+JAN!O103+FEB!O103+MAR!O103+APR!O103+MAY!O103+JNE!O103</f>
        <v>380.82959999999997</v>
      </c>
      <c r="Q103" s="18">
        <f>JLY!Q103+AUG!Q103+SEP!Q103+OCT!Q103+NOV!Q103+DEC!Q103+JAN!Q103+FEB!Q103+MAR!Q103+APR!Q103+MAY!Q103+JNE!Q103</f>
        <v>598.6704</v>
      </c>
      <c r="S103" s="16">
        <f t="shared" si="1"/>
        <v>0</v>
      </c>
      <c r="U103" s="16"/>
      <c r="W103" s="16"/>
    </row>
    <row r="104" spans="1:23" ht="11.25">
      <c r="A104" s="4" t="s">
        <v>99</v>
      </c>
      <c r="C104" s="3" t="s">
        <v>228</v>
      </c>
      <c r="E104" s="18">
        <f>JLY!E104+AUG!E104+SEP!E104+OCT!E104+NOV!E104+DEC!E104+JAN!E104+FEB!E104+MAR!E104+APR!E104+MAY!E104+JNE!E104</f>
        <v>44201.14</v>
      </c>
      <c r="G104" s="21">
        <v>0.5</v>
      </c>
      <c r="I104" s="18">
        <f>JLY!I104+AUG!I104+SEP!I104+OCT!I104+NOV!I104+DEC!I104+JAN!I104+FEB!I104+MAR!I104+APR!I104+MAY!I104+JNE!I104</f>
        <v>22100.57</v>
      </c>
      <c r="K104" s="18">
        <f>JLY!K104+AUG!K104+SEP!K104+OCT!K104+NOV!K104+DEC!K104+JAN!K104+FEB!K104+MAR!K104+APR!K104+MAY!K104+JNE!K104</f>
        <v>22100.57</v>
      </c>
      <c r="M104" s="14">
        <v>0.5309</v>
      </c>
      <c r="O104" s="18">
        <f>JLY!O104+AUG!O104+SEP!O104+OCT!O104+NOV!O104+DEC!O104+JAN!O104+FEB!O104+MAR!O104+APR!O104+MAY!O104+JNE!O104</f>
        <v>11733.192613</v>
      </c>
      <c r="Q104" s="18">
        <f>JLY!Q104+AUG!Q104+SEP!Q104+OCT!Q104+NOV!Q104+DEC!Q104+JAN!Q104+FEB!Q104+MAR!Q104+APR!Q104+MAY!Q104+JNE!Q104</f>
        <v>10367.377386999999</v>
      </c>
      <c r="S104" s="16">
        <f t="shared" si="1"/>
        <v>0</v>
      </c>
      <c r="U104" s="16"/>
      <c r="W104" s="16"/>
    </row>
    <row r="105" spans="1:23" ht="11.25">
      <c r="A105" s="4" t="s">
        <v>100</v>
      </c>
      <c r="C105" s="3" t="s">
        <v>229</v>
      </c>
      <c r="E105" s="18">
        <f>JLY!E105+AUG!E105+SEP!E105+OCT!E105+NOV!E105+DEC!E105+JAN!E105+FEB!E105+MAR!E105+APR!E105+MAY!E105+JNE!E105</f>
        <v>15672</v>
      </c>
      <c r="G105" s="21">
        <v>0.5</v>
      </c>
      <c r="I105" s="18">
        <f>JLY!I105+AUG!I105+SEP!I105+OCT!I105+NOV!I105+DEC!I105+JAN!I105+FEB!I105+MAR!I105+APR!I105+MAY!I105+JNE!I105</f>
        <v>7836</v>
      </c>
      <c r="K105" s="18">
        <f>JLY!K105+AUG!K105+SEP!K105+OCT!K105+NOV!K105+DEC!K105+JAN!K105+FEB!K105+MAR!K105+APR!K105+MAY!K105+JNE!K105</f>
        <v>7836</v>
      </c>
      <c r="M105" s="14">
        <v>0.2547</v>
      </c>
      <c r="O105" s="18">
        <f>JLY!O105+AUG!O105+SEP!O105+OCT!O105+NOV!O105+DEC!O105+JAN!O105+FEB!O105+MAR!O105+APR!O105+MAY!O105+JNE!O105</f>
        <v>1995.8292</v>
      </c>
      <c r="Q105" s="18">
        <f>JLY!Q105+AUG!Q105+SEP!Q105+OCT!Q105+NOV!Q105+DEC!Q105+JAN!Q105+FEB!Q105+MAR!Q105+APR!Q105+MAY!Q105+JNE!Q105</f>
        <v>5840.1708</v>
      </c>
      <c r="S105" s="16">
        <f t="shared" si="1"/>
        <v>0</v>
      </c>
      <c r="U105" s="16"/>
      <c r="W105" s="16"/>
    </row>
    <row r="106" spans="1:23" ht="11.25">
      <c r="A106" s="4" t="s">
        <v>101</v>
      </c>
      <c r="C106" s="3" t="s">
        <v>230</v>
      </c>
      <c r="E106" s="18">
        <f>JLY!E106+AUG!E106+SEP!E106+OCT!E106+NOV!E106+DEC!E106+JAN!E106+FEB!E106+MAR!E106+APR!E106+MAY!E106+JNE!E106</f>
        <v>6203.5</v>
      </c>
      <c r="G106" s="21">
        <v>0.5</v>
      </c>
      <c r="I106" s="18">
        <f>JLY!I106+AUG!I106+SEP!I106+OCT!I106+NOV!I106+DEC!I106+JAN!I106+FEB!I106+MAR!I106+APR!I106+MAY!I106+JNE!I106</f>
        <v>3101.75</v>
      </c>
      <c r="K106" s="18">
        <f>JLY!K106+AUG!K106+SEP!K106+OCT!K106+NOV!K106+DEC!K106+JAN!K106+FEB!K106+MAR!K106+APR!K106+MAY!K106+JNE!K106</f>
        <v>3101.75</v>
      </c>
      <c r="M106" s="14">
        <v>0.2329</v>
      </c>
      <c r="O106" s="18">
        <f>JLY!O106+AUG!O106+SEP!O106+OCT!O106+NOV!O106+DEC!O106+JAN!O106+FEB!O106+MAR!O106+APR!O106+MAY!O106+JNE!O106</f>
        <v>722.3975749999998</v>
      </c>
      <c r="Q106" s="18">
        <f>JLY!Q106+AUG!Q106+SEP!Q106+OCT!Q106+NOV!Q106+DEC!Q106+JAN!Q106+FEB!Q106+MAR!Q106+APR!Q106+MAY!Q106+JNE!Q106</f>
        <v>2379.352425</v>
      </c>
      <c r="S106" s="16">
        <f t="shared" si="1"/>
        <v>0</v>
      </c>
      <c r="U106" s="16"/>
      <c r="W106" s="16"/>
    </row>
    <row r="107" spans="1:23" ht="11.25">
      <c r="A107" s="4" t="s">
        <v>102</v>
      </c>
      <c r="C107" s="3" t="s">
        <v>231</v>
      </c>
      <c r="E107" s="18">
        <f>JLY!E107+AUG!E107+SEP!E107+OCT!E107+NOV!E107+DEC!E107+JAN!E107+FEB!E107+MAR!E107+APR!E107+MAY!E107+JNE!E107</f>
        <v>33887.86</v>
      </c>
      <c r="G107" s="21">
        <v>0.5</v>
      </c>
      <c r="I107" s="18">
        <f>JLY!I107+AUG!I107+SEP!I107+OCT!I107+NOV!I107+DEC!I107+JAN!I107+FEB!I107+MAR!I107+APR!I107+MAY!I107+JNE!I107</f>
        <v>16943.93</v>
      </c>
      <c r="K107" s="18">
        <f>JLY!K107+AUG!K107+SEP!K107+OCT!K107+NOV!K107+DEC!K107+JAN!K107+FEB!K107+MAR!K107+APR!K107+MAY!K107+JNE!K107</f>
        <v>16943.93</v>
      </c>
      <c r="M107" s="14">
        <v>0.3068</v>
      </c>
      <c r="O107" s="18">
        <f>JLY!O107+AUG!O107+SEP!O107+OCT!O107+NOV!O107+DEC!O107+JAN!O107+FEB!O107+MAR!O107+APR!O107+MAY!O107+JNE!O107</f>
        <v>5198.397724</v>
      </c>
      <c r="Q107" s="18">
        <f>JLY!Q107+AUG!Q107+SEP!Q107+OCT!Q107+NOV!Q107+DEC!Q107+JAN!Q107+FEB!Q107+MAR!Q107+APR!Q107+MAY!Q107+JNE!Q107</f>
        <v>11745.532275999998</v>
      </c>
      <c r="S107" s="16">
        <f t="shared" si="1"/>
        <v>0</v>
      </c>
      <c r="U107" s="16"/>
      <c r="W107" s="16"/>
    </row>
    <row r="108" spans="1:23" ht="11.25">
      <c r="A108" s="4" t="s">
        <v>103</v>
      </c>
      <c r="C108" s="3" t="s">
        <v>232</v>
      </c>
      <c r="E108" s="18">
        <f>JLY!E108+AUG!E108+SEP!E108+OCT!E108+NOV!E108+DEC!E108+JAN!E108+FEB!E108+MAR!E108+APR!E108+MAY!E108+JNE!E108</f>
        <v>18215.02</v>
      </c>
      <c r="G108" s="21">
        <v>0.5</v>
      </c>
      <c r="I108" s="18">
        <f>JLY!I108+AUG!I108+SEP!I108+OCT!I108+NOV!I108+DEC!I108+JAN!I108+FEB!I108+MAR!I108+APR!I108+MAY!I108+JNE!I108</f>
        <v>9107.51</v>
      </c>
      <c r="K108" s="18">
        <f>JLY!K108+AUG!K108+SEP!K108+OCT!K108+NOV!K108+DEC!K108+JAN!K108+FEB!K108+MAR!K108+APR!K108+MAY!K108+JNE!K108</f>
        <v>9107.51</v>
      </c>
      <c r="M108" s="14">
        <v>0.3715</v>
      </c>
      <c r="O108" s="18">
        <f>JLY!O108+AUG!O108+SEP!O108+OCT!O108+NOV!O108+DEC!O108+JAN!O108+FEB!O108+MAR!O108+APR!O108+MAY!O108+JNE!O108</f>
        <v>3383.439965</v>
      </c>
      <c r="Q108" s="18">
        <f>JLY!Q108+AUG!Q108+SEP!Q108+OCT!Q108+NOV!Q108+DEC!Q108+JAN!Q108+FEB!Q108+MAR!Q108+APR!Q108+MAY!Q108+JNE!Q108</f>
        <v>5724.070035000001</v>
      </c>
      <c r="S108" s="16">
        <f t="shared" si="1"/>
        <v>0</v>
      </c>
      <c r="U108" s="16"/>
      <c r="W108" s="16"/>
    </row>
    <row r="109" spans="1:23" ht="11.25">
      <c r="A109" s="4" t="s">
        <v>104</v>
      </c>
      <c r="C109" s="3" t="s">
        <v>233</v>
      </c>
      <c r="E109" s="18">
        <f>JLY!E109+AUG!E109+SEP!E109+OCT!E109+NOV!E109+DEC!E109+JAN!E109+FEB!E109+MAR!E109+APR!E109+MAY!E109+JNE!E109</f>
        <v>7509.5</v>
      </c>
      <c r="G109" s="21">
        <v>0.5</v>
      </c>
      <c r="I109" s="18">
        <f>JLY!I109+AUG!I109+SEP!I109+OCT!I109+NOV!I109+DEC!I109+JAN!I109+FEB!I109+MAR!I109+APR!I109+MAY!I109+JNE!I109</f>
        <v>3754.75</v>
      </c>
      <c r="K109" s="18">
        <f>JLY!K109+AUG!K109+SEP!K109+OCT!K109+NOV!K109+DEC!K109+JAN!K109+FEB!K109+MAR!K109+APR!K109+MAY!K109+JNE!K109</f>
        <v>3754.75</v>
      </c>
      <c r="M109" s="14">
        <v>0.4027</v>
      </c>
      <c r="O109" s="18">
        <f>JLY!O109+AUG!O109+SEP!O109+OCT!O109+NOV!O109+DEC!O109+JAN!O109+FEB!O109+MAR!O109+APR!O109+MAY!O109+JNE!O109</f>
        <v>1512.0378249999999</v>
      </c>
      <c r="Q109" s="18">
        <f>JLY!Q109+AUG!Q109+SEP!Q109+OCT!Q109+NOV!Q109+DEC!Q109+JAN!Q109+FEB!Q109+MAR!Q109+APR!Q109+MAY!Q109+JNE!Q109</f>
        <v>2242.712175</v>
      </c>
      <c r="S109" s="16">
        <f t="shared" si="1"/>
        <v>0</v>
      </c>
      <c r="U109" s="16"/>
      <c r="W109" s="16"/>
    </row>
    <row r="110" spans="1:23" ht="11.25">
      <c r="A110" s="4" t="s">
        <v>105</v>
      </c>
      <c r="C110" s="3" t="s">
        <v>234</v>
      </c>
      <c r="E110" s="18">
        <f>JLY!E110+AUG!E110+SEP!E110+OCT!E110+NOV!E110+DEC!E110+JAN!E110+FEB!E110+MAR!E110+APR!E110+MAY!E110+JNE!E110</f>
        <v>0</v>
      </c>
      <c r="G110" s="21">
        <v>0.5</v>
      </c>
      <c r="I110" s="18">
        <f>JLY!I110+AUG!I110+SEP!I110+OCT!I110+NOV!I110+DEC!I110+JAN!I110+FEB!I110+MAR!I110+APR!I110+MAY!I110+JNE!I110</f>
        <v>0</v>
      </c>
      <c r="K110" s="18">
        <f>JLY!K110+AUG!K110+SEP!K110+OCT!K110+NOV!K110+DEC!K110+JAN!K110+FEB!K110+MAR!K110+APR!K110+MAY!K110+JNE!K110</f>
        <v>0</v>
      </c>
      <c r="M110" s="14">
        <v>0.2496</v>
      </c>
      <c r="O110" s="18">
        <f>JLY!O110+AUG!O110+SEP!O110+OCT!O110+NOV!O110+DEC!O110+JAN!O110+FEB!O110+MAR!O110+APR!O110+MAY!O110+JNE!O110</f>
        <v>0</v>
      </c>
      <c r="Q110" s="18">
        <f>JLY!Q110+AUG!Q110+SEP!Q110+OCT!Q110+NOV!Q110+DEC!Q110+JAN!Q110+FEB!Q110+MAR!Q110+APR!Q110+MAY!Q110+JNE!Q110</f>
        <v>0</v>
      </c>
      <c r="S110" s="16">
        <f t="shared" si="1"/>
        <v>0</v>
      </c>
      <c r="U110" s="16"/>
      <c r="W110" s="16"/>
    </row>
    <row r="111" spans="1:23" ht="11.25">
      <c r="A111" s="4" t="s">
        <v>106</v>
      </c>
      <c r="C111" s="3" t="s">
        <v>235</v>
      </c>
      <c r="E111" s="18">
        <f>JLY!E111+AUG!E111+SEP!E111+OCT!E111+NOV!E111+DEC!E111+JAN!E111+FEB!E111+MAR!E111+APR!E111+MAY!E111+JNE!E111</f>
        <v>4244.5</v>
      </c>
      <c r="G111" s="21">
        <v>0.5</v>
      </c>
      <c r="I111" s="18">
        <f>JLY!I111+AUG!I111+SEP!I111+OCT!I111+NOV!I111+DEC!I111+JAN!I111+FEB!I111+MAR!I111+APR!I111+MAY!I111+JNE!I111</f>
        <v>2122.25</v>
      </c>
      <c r="K111" s="18">
        <f>JLY!K111+AUG!K111+SEP!K111+OCT!K111+NOV!K111+DEC!K111+JAN!K111+FEB!K111+MAR!K111+APR!K111+MAY!K111+JNE!K111</f>
        <v>2122.25</v>
      </c>
      <c r="M111" s="14">
        <v>0.2223</v>
      </c>
      <c r="O111" s="18">
        <f>JLY!O111+AUG!O111+SEP!O111+OCT!O111+NOV!O111+DEC!O111+JAN!O111+FEB!O111+MAR!O111+APR!O111+MAY!O111+JNE!O111</f>
        <v>471.77617499999997</v>
      </c>
      <c r="Q111" s="18">
        <f>JLY!Q111+AUG!Q111+SEP!Q111+OCT!Q111+NOV!Q111+DEC!Q111+JAN!Q111+FEB!Q111+MAR!Q111+APR!Q111+MAY!Q111+JNE!Q111</f>
        <v>1650.473825</v>
      </c>
      <c r="S111" s="16">
        <f t="shared" si="1"/>
        <v>0</v>
      </c>
      <c r="U111" s="16"/>
      <c r="W111" s="16"/>
    </row>
    <row r="112" spans="1:23" ht="11.25">
      <c r="A112" s="4" t="s">
        <v>107</v>
      </c>
      <c r="C112" s="3" t="s">
        <v>236</v>
      </c>
      <c r="E112" s="18">
        <f>JLY!E112+AUG!E112+SEP!E112+OCT!E112+NOV!E112+DEC!E112+JAN!E112+FEB!E112+MAR!E112+APR!E112+MAY!E112+JNE!E112</f>
        <v>1632.5</v>
      </c>
      <c r="G112" s="21">
        <v>0.5</v>
      </c>
      <c r="I112" s="18">
        <f>JLY!I112+AUG!I112+SEP!I112+OCT!I112+NOV!I112+DEC!I112+JAN!I112+FEB!I112+MAR!I112+APR!I112+MAY!I112+JNE!I112</f>
        <v>816.25</v>
      </c>
      <c r="K112" s="18">
        <f>JLY!K112+AUG!K112+SEP!K112+OCT!K112+NOV!K112+DEC!K112+JAN!K112+FEB!K112+MAR!K112+APR!K112+MAY!K112+JNE!K112</f>
        <v>816.25</v>
      </c>
      <c r="M112" s="14">
        <v>0.371</v>
      </c>
      <c r="O112" s="18">
        <f>JLY!O112+AUG!O112+SEP!O112+OCT!O112+NOV!O112+DEC!O112+JAN!O112+FEB!O112+MAR!O112+APR!O112+MAY!O112+JNE!O112</f>
        <v>302.82875</v>
      </c>
      <c r="Q112" s="18">
        <f>JLY!Q112+AUG!Q112+SEP!Q112+OCT!Q112+NOV!Q112+DEC!Q112+JAN!Q112+FEB!Q112+MAR!Q112+APR!Q112+MAY!Q112+JNE!Q112</f>
        <v>513.42125</v>
      </c>
      <c r="S112" s="16">
        <f t="shared" si="1"/>
        <v>0</v>
      </c>
      <c r="U112" s="16"/>
      <c r="W112" s="16"/>
    </row>
    <row r="113" spans="1:23" ht="11.25">
      <c r="A113" s="4" t="s">
        <v>109</v>
      </c>
      <c r="C113" s="3" t="s">
        <v>237</v>
      </c>
      <c r="E113" s="18">
        <f>JLY!E113+AUG!E113+SEP!E113+OCT!E113+NOV!E113+DEC!E113+JAN!E113+FEB!E113+MAR!E113+APR!E113+MAY!E113+JNE!E113</f>
        <v>5550.5</v>
      </c>
      <c r="G113" s="21">
        <v>0.5</v>
      </c>
      <c r="I113" s="18">
        <f>JLY!I113+AUG!I113+SEP!I113+OCT!I113+NOV!I113+DEC!I113+JAN!I113+FEB!I113+MAR!I113+APR!I113+MAY!I113+JNE!I113</f>
        <v>2775.25</v>
      </c>
      <c r="K113" s="18">
        <f>JLY!K113+AUG!K113+SEP!K113+OCT!K113+NOV!K113+DEC!K113+JAN!K113+FEB!K113+MAR!K113+APR!K113+MAY!K113+JNE!K113</f>
        <v>2775.25</v>
      </c>
      <c r="M113" s="14">
        <v>0.3441</v>
      </c>
      <c r="O113" s="18">
        <f>JLY!O113+AUG!O113+SEP!O113+OCT!O113+NOV!O113+DEC!O113+JAN!O113+FEB!O113+MAR!O113+APR!O113+MAY!O113+JNE!O113</f>
        <v>954.9635249999999</v>
      </c>
      <c r="Q113" s="18">
        <f>JLY!Q113+AUG!Q113+SEP!Q113+OCT!Q113+NOV!Q113+DEC!Q113+JAN!Q113+FEB!Q113+MAR!Q113+APR!Q113+MAY!Q113+JNE!Q113</f>
        <v>1820.2864749999999</v>
      </c>
      <c r="S113" s="16">
        <f t="shared" si="1"/>
        <v>0</v>
      </c>
      <c r="U113" s="16"/>
      <c r="W113" s="16"/>
    </row>
    <row r="114" spans="1:23" ht="11.25">
      <c r="A114" s="4" t="s">
        <v>110</v>
      </c>
      <c r="C114" s="3" t="s">
        <v>238</v>
      </c>
      <c r="E114" s="18">
        <f>JLY!E114+AUG!E114+SEP!E114+OCT!E114+NOV!E114+DEC!E114+JAN!E114+FEB!E114+MAR!E114+APR!E114+MAY!E114+JNE!E114</f>
        <v>1632.5</v>
      </c>
      <c r="G114" s="21">
        <v>0.5</v>
      </c>
      <c r="I114" s="18">
        <f>JLY!I114+AUG!I114+SEP!I114+OCT!I114+NOV!I114+DEC!I114+JAN!I114+FEB!I114+MAR!I114+APR!I114+MAY!I114+JNE!I114</f>
        <v>816.25</v>
      </c>
      <c r="K114" s="18">
        <f>JLY!K114+AUG!K114+SEP!K114+OCT!K114+NOV!K114+DEC!K114+JAN!K114+FEB!K114+MAR!K114+APR!K114+MAY!K114+JNE!K114</f>
        <v>816.25</v>
      </c>
      <c r="M114" s="14">
        <v>0.3146</v>
      </c>
      <c r="O114" s="18">
        <f>JLY!O114+AUG!O114+SEP!O114+OCT!O114+NOV!O114+DEC!O114+JAN!O114+FEB!O114+MAR!O114+APR!O114+MAY!O114+JNE!O114</f>
        <v>256.79224999999997</v>
      </c>
      <c r="Q114" s="18">
        <f>JLY!Q114+AUG!Q114+SEP!Q114+OCT!Q114+NOV!Q114+DEC!Q114+JAN!Q114+FEB!Q114+MAR!Q114+APR!Q114+MAY!Q114+JNE!Q114</f>
        <v>559.45775</v>
      </c>
      <c r="S114" s="16">
        <f t="shared" si="1"/>
        <v>0</v>
      </c>
      <c r="U114" s="16"/>
      <c r="W114" s="16"/>
    </row>
    <row r="115" spans="1:23" ht="11.25">
      <c r="A115" s="4" t="s">
        <v>108</v>
      </c>
      <c r="C115" s="3" t="s">
        <v>277</v>
      </c>
      <c r="E115" s="18">
        <f>JLY!E115+AUG!E115+SEP!E115+OCT!E115+NOV!E115+DEC!E115+JAN!E115+FEB!E115+MAR!E115+APR!E115+MAY!E115+JNE!E115</f>
        <v>0</v>
      </c>
      <c r="G115" s="21">
        <v>0.5</v>
      </c>
      <c r="I115" s="18">
        <f>JLY!I115+AUG!I115+SEP!I115+OCT!I115+NOV!I115+DEC!I115+JAN!I115+FEB!I115+MAR!I115+APR!I115+MAY!I115+JNE!I115</f>
        <v>0</v>
      </c>
      <c r="K115" s="18">
        <f>JLY!K115+AUG!K115+SEP!K115+OCT!K115+NOV!K115+DEC!K115+JAN!K115+FEB!K115+MAR!K115+APR!K115+MAY!K115+JNE!K115</f>
        <v>0</v>
      </c>
      <c r="M115" s="14">
        <v>0.3223</v>
      </c>
      <c r="O115" s="18">
        <f>JLY!O115+AUG!O115+SEP!O115+OCT!O115+NOV!O115+DEC!O115+JAN!O115+FEB!O115+MAR!O115+APR!O115+MAY!O115+JNE!O115</f>
        <v>0</v>
      </c>
      <c r="Q115" s="18">
        <f>JLY!Q115+AUG!Q115+SEP!Q115+OCT!Q115+NOV!Q115+DEC!Q115+JAN!Q115+FEB!Q115+MAR!Q115+APR!Q115+MAY!Q115+JNE!Q115</f>
        <v>0</v>
      </c>
      <c r="S115" s="16">
        <f t="shared" si="1"/>
        <v>0</v>
      </c>
      <c r="U115" s="16"/>
      <c r="W115" s="16"/>
    </row>
    <row r="116" spans="1:23" ht="11.25">
      <c r="A116" s="4" t="s">
        <v>111</v>
      </c>
      <c r="C116" s="3" t="s">
        <v>239</v>
      </c>
      <c r="E116" s="18">
        <f>JLY!E116+AUG!E116+SEP!E116+OCT!E116+NOV!E116+DEC!E116+JAN!E116+FEB!E116+MAR!E116+APR!E116+MAY!E116+JNE!E116</f>
        <v>58531.16</v>
      </c>
      <c r="G116" s="21">
        <v>0.5</v>
      </c>
      <c r="I116" s="18">
        <f>JLY!I116+AUG!I116+SEP!I116+OCT!I116+NOV!I116+DEC!I116+JAN!I116+FEB!I116+MAR!I116+APR!I116+MAY!I116+JNE!I116</f>
        <v>29265.58</v>
      </c>
      <c r="K116" s="18">
        <f>JLY!K116+AUG!K116+SEP!K116+OCT!K116+NOV!K116+DEC!K116+JAN!K116+FEB!K116+MAR!K116+APR!K116+MAY!K116+JNE!K116</f>
        <v>29265.58</v>
      </c>
      <c r="M116" s="14">
        <v>0.3808</v>
      </c>
      <c r="O116" s="18">
        <f>JLY!O116+AUG!O116+SEP!O116+OCT!O116+NOV!O116+DEC!O116+JAN!O116+FEB!O116+MAR!O116+APR!O116+MAY!O116+JNE!O116</f>
        <v>11144.332864</v>
      </c>
      <c r="Q116" s="18">
        <f>JLY!Q116+AUG!Q116+SEP!Q116+OCT!Q116+NOV!Q116+DEC!Q116+JAN!Q116+FEB!Q116+MAR!Q116+APR!Q116+MAY!Q116+JNE!Q116</f>
        <v>18121.247135999998</v>
      </c>
      <c r="S116" s="16">
        <f t="shared" si="1"/>
        <v>0</v>
      </c>
      <c r="U116" s="16"/>
      <c r="W116" s="16"/>
    </row>
    <row r="117" spans="1:23" ht="11.25">
      <c r="A117" s="4" t="s">
        <v>112</v>
      </c>
      <c r="C117" s="3" t="s">
        <v>240</v>
      </c>
      <c r="E117" s="18">
        <f>JLY!E117+AUG!E117+SEP!E117+OCT!E117+NOV!E117+DEC!E117+JAN!E117+FEB!E117+MAR!E117+APR!E117+MAY!E117+JNE!E117</f>
        <v>20569.5</v>
      </c>
      <c r="G117" s="21">
        <v>0.5</v>
      </c>
      <c r="I117" s="18">
        <f>JLY!I117+AUG!I117+SEP!I117+OCT!I117+NOV!I117+DEC!I117+JAN!I117+FEB!I117+MAR!I117+APR!I117+MAY!I117+JNE!I117</f>
        <v>10284.75</v>
      </c>
      <c r="K117" s="18">
        <f>JLY!K117+AUG!K117+SEP!K117+OCT!K117+NOV!K117+DEC!K117+JAN!K117+FEB!K117+MAR!K117+APR!K117+MAY!K117+JNE!K117</f>
        <v>10284.75</v>
      </c>
      <c r="M117" s="14">
        <v>0.2667</v>
      </c>
      <c r="O117" s="18">
        <f>JLY!O117+AUG!O117+SEP!O117+OCT!O117+NOV!O117+DEC!O117+JAN!O117+FEB!O117+MAR!O117+APR!O117+MAY!O117+JNE!O117</f>
        <v>2742.9428249999996</v>
      </c>
      <c r="Q117" s="18">
        <f>JLY!Q117+AUG!Q117+SEP!Q117+OCT!Q117+NOV!Q117+DEC!Q117+JAN!Q117+FEB!Q117+MAR!Q117+APR!Q117+MAY!Q117+JNE!Q117</f>
        <v>7541.807175000001</v>
      </c>
      <c r="S117" s="16">
        <f t="shared" si="1"/>
        <v>0</v>
      </c>
      <c r="U117" s="16"/>
      <c r="W117" s="16"/>
    </row>
    <row r="118" spans="1:23" ht="11.25">
      <c r="A118" s="4" t="s">
        <v>113</v>
      </c>
      <c r="C118" s="3" t="s">
        <v>241</v>
      </c>
      <c r="E118" s="18">
        <f>JLY!E118+AUG!E118+SEP!E118+OCT!E118+NOV!E118+DEC!E118+JAN!E118+FEB!E118+MAR!E118+APR!E118+MAY!E118+JNE!E118</f>
        <v>0</v>
      </c>
      <c r="G118" s="21">
        <v>0.5</v>
      </c>
      <c r="I118" s="18">
        <f>JLY!I118+AUG!I118+SEP!I118+OCT!I118+NOV!I118+DEC!I118+JAN!I118+FEB!I118+MAR!I118+APR!I118+MAY!I118+JNE!I118</f>
        <v>0</v>
      </c>
      <c r="K118" s="18">
        <f>JLY!K118+AUG!K118+SEP!K118+OCT!K118+NOV!K118+DEC!K118+JAN!K118+FEB!K118+MAR!K118+APR!K118+MAY!K118+JNE!K118</f>
        <v>0</v>
      </c>
      <c r="M118" s="14">
        <v>0.3302</v>
      </c>
      <c r="O118" s="18">
        <f>JLY!O118+AUG!O118+SEP!O118+OCT!O118+NOV!O118+DEC!O118+JAN!O118+FEB!O118+MAR!O118+APR!O118+MAY!O118+JNE!O118</f>
        <v>0</v>
      </c>
      <c r="Q118" s="18">
        <f>JLY!Q118+AUG!Q118+SEP!Q118+OCT!Q118+NOV!Q118+DEC!Q118+JAN!Q118+FEB!Q118+MAR!Q118+APR!Q118+MAY!Q118+JNE!Q118</f>
        <v>0</v>
      </c>
      <c r="S118" s="16">
        <f t="shared" si="1"/>
        <v>0</v>
      </c>
      <c r="U118" s="16"/>
      <c r="W118" s="16"/>
    </row>
    <row r="119" spans="1:23" ht="11.25">
      <c r="A119" s="4" t="s">
        <v>114</v>
      </c>
      <c r="C119" s="3" t="s">
        <v>242</v>
      </c>
      <c r="E119" s="18">
        <f>JLY!E119+AUG!E119+SEP!E119+OCT!E119+NOV!E119+DEC!E119+JAN!E119+FEB!E119+MAR!E119+APR!E119+MAY!E119+JNE!E119</f>
        <v>46652.71</v>
      </c>
      <c r="G119" s="21">
        <v>0.5</v>
      </c>
      <c r="I119" s="18">
        <f>JLY!I119+AUG!I119+SEP!I119+OCT!I119+NOV!I119+DEC!I119+JAN!I119+FEB!I119+MAR!I119+APR!I119+MAY!I119+JNE!I119</f>
        <v>23326.355</v>
      </c>
      <c r="K119" s="18">
        <f>JLY!K119+AUG!K119+SEP!K119+OCT!K119+NOV!K119+DEC!K119+JAN!K119+FEB!K119+MAR!K119+APR!K119+MAY!K119+JNE!K119</f>
        <v>23326.355</v>
      </c>
      <c r="M119" s="14">
        <v>0.2736</v>
      </c>
      <c r="O119" s="18">
        <f>JLY!O119+AUG!O119+SEP!O119+OCT!O119+NOV!O119+DEC!O119+JAN!O119+FEB!O119+MAR!O119+APR!O119+MAY!O119+JNE!O119</f>
        <v>6382.090728</v>
      </c>
      <c r="Q119" s="18">
        <f>JLY!Q119+AUG!Q119+SEP!Q119+OCT!Q119+NOV!Q119+DEC!Q119+JAN!Q119+FEB!Q119+MAR!Q119+APR!Q119+MAY!Q119+JNE!Q119</f>
        <v>16944.264271999997</v>
      </c>
      <c r="S119" s="16">
        <f t="shared" si="1"/>
        <v>0</v>
      </c>
      <c r="U119" s="16"/>
      <c r="W119" s="16"/>
    </row>
    <row r="120" spans="1:23" ht="11.25">
      <c r="A120" s="4" t="s">
        <v>115</v>
      </c>
      <c r="C120" s="3" t="s">
        <v>243</v>
      </c>
      <c r="E120" s="18">
        <f>JLY!E120+AUG!E120+SEP!E120+OCT!E120+NOV!E120+DEC!E120+JAN!E120+FEB!E120+MAR!E120+APR!E120+MAY!E120+JNE!E120</f>
        <v>14344.14</v>
      </c>
      <c r="G120" s="21">
        <v>0.5</v>
      </c>
      <c r="I120" s="18">
        <f>JLY!I120+AUG!I120+SEP!I120+OCT!I120+NOV!I120+DEC!I120+JAN!I120+FEB!I120+MAR!I120+APR!I120+MAY!I120+JNE!I120</f>
        <v>7172.07</v>
      </c>
      <c r="K120" s="18">
        <f>JLY!K120+AUG!K120+SEP!K120+OCT!K120+NOV!K120+DEC!K120+JAN!K120+FEB!K120+MAR!K120+APR!K120+MAY!K120+JNE!K120</f>
        <v>7172.07</v>
      </c>
      <c r="M120" s="14">
        <v>0.4168</v>
      </c>
      <c r="O120" s="18">
        <f>JLY!O120+AUG!O120+SEP!O120+OCT!O120+NOV!O120+DEC!O120+JAN!O120+FEB!O120+MAR!O120+APR!O120+MAY!O120+JNE!O120</f>
        <v>2989.3187760000005</v>
      </c>
      <c r="Q120" s="18">
        <f>JLY!Q120+AUG!Q120+SEP!Q120+OCT!Q120+NOV!Q120+DEC!Q120+JAN!Q120+FEB!Q120+MAR!Q120+APR!Q120+MAY!Q120+JNE!Q120</f>
        <v>4182.751224</v>
      </c>
      <c r="S120" s="16">
        <f t="shared" si="1"/>
        <v>0</v>
      </c>
      <c r="U120" s="16"/>
      <c r="W120" s="16"/>
    </row>
    <row r="121" spans="1:23" ht="11.25">
      <c r="A121" s="4" t="s">
        <v>116</v>
      </c>
      <c r="C121" s="3" t="s">
        <v>244</v>
      </c>
      <c r="E121" s="18">
        <f>JLY!E121+AUG!E121+SEP!E121+OCT!E121+NOV!E121+DEC!E121+JAN!E121+FEB!E121+MAR!E121+APR!E121+MAY!E121+JNE!E121</f>
        <v>0</v>
      </c>
      <c r="G121" s="21">
        <v>0.5</v>
      </c>
      <c r="I121" s="18">
        <f>JLY!I121+AUG!I121+SEP!I121+OCT!I121+NOV!I121+DEC!I121+JAN!I121+FEB!I121+MAR!I121+APR!I121+MAY!I121+JNE!I121</f>
        <v>0</v>
      </c>
      <c r="K121" s="18">
        <f>JLY!K121+AUG!K121+SEP!K121+OCT!K121+NOV!K121+DEC!K121+JAN!K121+FEB!K121+MAR!K121+APR!K121+MAY!K121+JNE!K121</f>
        <v>0</v>
      </c>
      <c r="M121" s="14">
        <v>0.4273</v>
      </c>
      <c r="O121" s="18">
        <f>JLY!O121+AUG!O121+SEP!O121+OCT!O121+NOV!O121+DEC!O121+JAN!O121+FEB!O121+MAR!O121+APR!O121+MAY!O121+JNE!O121</f>
        <v>0</v>
      </c>
      <c r="Q121" s="18">
        <f>JLY!Q121+AUG!Q121+SEP!Q121+OCT!Q121+NOV!Q121+DEC!Q121+JAN!Q121+FEB!Q121+MAR!Q121+APR!Q121+MAY!Q121+JNE!Q121</f>
        <v>0</v>
      </c>
      <c r="S121" s="16">
        <f t="shared" si="1"/>
        <v>0</v>
      </c>
      <c r="U121" s="16"/>
      <c r="W121" s="16"/>
    </row>
    <row r="122" spans="1:23" ht="11.25">
      <c r="A122" s="4" t="s">
        <v>117</v>
      </c>
      <c r="C122" s="3" t="s">
        <v>245</v>
      </c>
      <c r="E122" s="18">
        <f>JLY!E122+AUG!E122+SEP!E122+OCT!E122+NOV!E122+DEC!E122+JAN!E122+FEB!E122+MAR!E122+APR!E122+MAY!E122+JNE!E122</f>
        <v>653</v>
      </c>
      <c r="G122" s="21">
        <v>0.5</v>
      </c>
      <c r="I122" s="18">
        <f>JLY!I122+AUG!I122+SEP!I122+OCT!I122+NOV!I122+DEC!I122+JAN!I122+FEB!I122+MAR!I122+APR!I122+MAY!I122+JNE!I122</f>
        <v>326.5</v>
      </c>
      <c r="K122" s="18">
        <f>JLY!K122+AUG!K122+SEP!K122+OCT!K122+NOV!K122+DEC!K122+JAN!K122+FEB!K122+MAR!K122+APR!K122+MAY!K122+JNE!K122</f>
        <v>326.5</v>
      </c>
      <c r="M122" s="14">
        <v>0.3321</v>
      </c>
      <c r="O122" s="18">
        <f>JLY!O122+AUG!O122+SEP!O122+OCT!O122+NOV!O122+DEC!O122+JAN!O122+FEB!O122+MAR!O122+APR!O122+MAY!O122+JNE!O122</f>
        <v>108.43065</v>
      </c>
      <c r="Q122" s="18">
        <f>JLY!Q122+AUG!Q122+SEP!Q122+OCT!Q122+NOV!Q122+DEC!Q122+JAN!Q122+FEB!Q122+MAR!Q122+APR!Q122+MAY!Q122+JNE!Q122</f>
        <v>218.06935</v>
      </c>
      <c r="S122" s="16">
        <f t="shared" si="1"/>
        <v>0</v>
      </c>
      <c r="U122" s="16"/>
      <c r="W122" s="16"/>
    </row>
    <row r="123" spans="1:23" ht="11.25">
      <c r="A123" s="4" t="s">
        <v>118</v>
      </c>
      <c r="C123" s="3" t="s">
        <v>246</v>
      </c>
      <c r="E123" s="18">
        <f>JLY!E123+AUG!E123+SEP!E123+OCT!E123+NOV!E123+DEC!E123+JAN!E123+FEB!E123+MAR!E123+APR!E123+MAY!E123+JNE!E123</f>
        <v>157804.9</v>
      </c>
      <c r="G123" s="21">
        <v>0.5</v>
      </c>
      <c r="I123" s="18">
        <f>JLY!I123+AUG!I123+SEP!I123+OCT!I123+NOV!I123+DEC!I123+JAN!I123+FEB!I123+MAR!I123+APR!I123+MAY!I123+JNE!I123</f>
        <v>78902.45</v>
      </c>
      <c r="K123" s="18">
        <f>JLY!K123+AUG!K123+SEP!K123+OCT!K123+NOV!K123+DEC!K123+JAN!K123+FEB!K123+MAR!K123+APR!K123+MAY!K123+JNE!K123</f>
        <v>78902.45</v>
      </c>
      <c r="M123" s="14">
        <v>0.2773</v>
      </c>
      <c r="O123" s="18">
        <f>JLY!O123+AUG!O123+SEP!O123+OCT!O123+NOV!O123+DEC!O123+JAN!O123+FEB!O123+MAR!O123+APR!O123+MAY!O123+JNE!O123</f>
        <v>21879.649384999997</v>
      </c>
      <c r="Q123" s="18">
        <f>JLY!Q123+AUG!Q123+SEP!Q123+OCT!Q123+NOV!Q123+DEC!Q123+JAN!Q123+FEB!Q123+MAR!Q123+APR!Q123+MAY!Q123+JNE!Q123</f>
        <v>57022.800615</v>
      </c>
      <c r="S123" s="16">
        <f t="shared" si="1"/>
        <v>0</v>
      </c>
      <c r="U123" s="16"/>
      <c r="W123" s="16"/>
    </row>
    <row r="124" spans="1:23" ht="11.25">
      <c r="A124" s="4" t="s">
        <v>119</v>
      </c>
      <c r="C124" s="3" t="s">
        <v>247</v>
      </c>
      <c r="E124" s="18">
        <f>JLY!E124+AUG!E124+SEP!E124+OCT!E124+NOV!E124+DEC!E124+JAN!E124+FEB!E124+MAR!E124+APR!E124+MAY!E124+JNE!E124</f>
        <v>160173.88999999996</v>
      </c>
      <c r="G124" s="21">
        <v>0.5</v>
      </c>
      <c r="I124" s="18">
        <f>JLY!I124+AUG!I124+SEP!I124+OCT!I124+NOV!I124+DEC!I124+JAN!I124+FEB!I124+MAR!I124+APR!I124+MAY!I124+JNE!I124</f>
        <v>80086.94499999998</v>
      </c>
      <c r="K124" s="18">
        <f>JLY!K124+AUG!K124+SEP!K124+OCT!K124+NOV!K124+DEC!K124+JAN!K124+FEB!K124+MAR!K124+APR!K124+MAY!K124+JNE!K124</f>
        <v>80086.94499999998</v>
      </c>
      <c r="M124" s="14">
        <v>0.2455</v>
      </c>
      <c r="O124" s="18">
        <f>JLY!O124+AUG!O124+SEP!O124+OCT!O124+NOV!O124+DEC!O124+JAN!O124+FEB!O124+MAR!O124+APR!O124+MAY!O124+JNE!O124</f>
        <v>19661.3449975</v>
      </c>
      <c r="Q124" s="18">
        <f>JLY!Q124+AUG!Q124+SEP!Q124+OCT!Q124+NOV!Q124+DEC!Q124+JAN!Q124+FEB!Q124+MAR!Q124+APR!Q124+MAY!Q124+JNE!Q124</f>
        <v>60425.60000250002</v>
      </c>
      <c r="S124" s="16">
        <f t="shared" si="1"/>
        <v>0</v>
      </c>
      <c r="U124" s="16"/>
      <c r="W124" s="16"/>
    </row>
    <row r="125" spans="1:23" ht="11.25">
      <c r="A125" s="4" t="s">
        <v>120</v>
      </c>
      <c r="C125" s="3" t="s">
        <v>248</v>
      </c>
      <c r="E125" s="18">
        <f>JLY!E125+AUG!E125+SEP!E125+OCT!E125+NOV!E125+DEC!E125+JAN!E125+FEB!E125+MAR!E125+APR!E125+MAY!E125+JNE!E125</f>
        <v>0</v>
      </c>
      <c r="G125" s="21">
        <v>0.5</v>
      </c>
      <c r="I125" s="18">
        <f>JLY!I125+AUG!I125+SEP!I125+OCT!I125+NOV!I125+DEC!I125+JAN!I125+FEB!I125+MAR!I125+APR!I125+MAY!I125+JNE!I125</f>
        <v>0</v>
      </c>
      <c r="K125" s="18">
        <f>JLY!K125+AUG!K125+SEP!K125+OCT!K125+NOV!K125+DEC!K125+JAN!K125+FEB!K125+MAR!K125+APR!K125+MAY!K125+JNE!K125</f>
        <v>0</v>
      </c>
      <c r="M125" s="14">
        <v>0.3254</v>
      </c>
      <c r="O125" s="18">
        <f>JLY!O125+AUG!O125+SEP!O125+OCT!O125+NOV!O125+DEC!O125+JAN!O125+FEB!O125+MAR!O125+APR!O125+MAY!O125+JNE!O125</f>
        <v>0</v>
      </c>
      <c r="Q125" s="18">
        <f>JLY!Q125+AUG!Q125+SEP!Q125+OCT!Q125+NOV!Q125+DEC!Q125+JAN!Q125+FEB!Q125+MAR!Q125+APR!Q125+MAY!Q125+JNE!Q125</f>
        <v>0</v>
      </c>
      <c r="S125" s="16">
        <f t="shared" si="1"/>
        <v>0</v>
      </c>
      <c r="U125" s="16"/>
      <c r="W125" s="16"/>
    </row>
    <row r="126" spans="1:23" ht="11.25">
      <c r="A126" s="4" t="s">
        <v>121</v>
      </c>
      <c r="C126" s="3" t="s">
        <v>249</v>
      </c>
      <c r="E126" s="18">
        <f>JLY!E126+AUG!E126+SEP!E126+OCT!E126+NOV!E126+DEC!E126+JAN!E126+FEB!E126+MAR!E126+APR!E126+MAY!E126+JNE!E126</f>
        <v>39833</v>
      </c>
      <c r="G126" s="21">
        <v>0.5</v>
      </c>
      <c r="I126" s="18">
        <f>JLY!I126+AUG!I126+SEP!I126+OCT!I126+NOV!I126+DEC!I126+JAN!I126+FEB!I126+MAR!I126+APR!I126+MAY!I126+JNE!I126</f>
        <v>19916.5</v>
      </c>
      <c r="K126" s="18">
        <f>JLY!K126+AUG!K126+SEP!K126+OCT!K126+NOV!K126+DEC!K126+JAN!K126+FEB!K126+MAR!K126+APR!K126+MAY!K126+JNE!K126</f>
        <v>19916.5</v>
      </c>
      <c r="M126" s="14">
        <v>0.3535</v>
      </c>
      <c r="O126" s="18">
        <f>JLY!O126+AUG!O126+SEP!O126+OCT!O126+NOV!O126+DEC!O126+JAN!O126+FEB!O126+MAR!O126+APR!O126+MAY!O126+JNE!O126</f>
        <v>7040.482749999999</v>
      </c>
      <c r="Q126" s="18">
        <f>JLY!Q126+AUG!Q126+SEP!Q126+OCT!Q126+NOV!Q126+DEC!Q126+JAN!Q126+FEB!Q126+MAR!Q126+APR!Q126+MAY!Q126+JNE!Q126</f>
        <v>12876.01725</v>
      </c>
      <c r="S126" s="16">
        <f t="shared" si="1"/>
        <v>0</v>
      </c>
      <c r="U126" s="16"/>
      <c r="W126" s="16"/>
    </row>
    <row r="127" spans="1:23" ht="11.25">
      <c r="A127" s="4" t="s">
        <v>122</v>
      </c>
      <c r="C127" s="3" t="s">
        <v>250</v>
      </c>
      <c r="E127" s="18">
        <f>JLY!E127+AUG!E127+SEP!E127+OCT!E127+NOV!E127+DEC!E127+JAN!E127+FEB!E127+MAR!E127+APR!E127+MAY!E127+JNE!E127</f>
        <v>0</v>
      </c>
      <c r="G127" s="21">
        <v>0.5</v>
      </c>
      <c r="I127" s="18">
        <f>JLY!I127+AUG!I127+SEP!I127+OCT!I127+NOV!I127+DEC!I127+JAN!I127+FEB!I127+MAR!I127+APR!I127+MAY!I127+JNE!I127</f>
        <v>0</v>
      </c>
      <c r="K127" s="18">
        <f>JLY!K127+AUG!K127+SEP!K127+OCT!K127+NOV!K127+DEC!K127+JAN!K127+FEB!K127+MAR!K127+APR!K127+MAY!K127+JNE!K127</f>
        <v>0</v>
      </c>
      <c r="M127" s="14">
        <v>0.2787</v>
      </c>
      <c r="O127" s="18">
        <f>JLY!O127+AUG!O127+SEP!O127+OCT!O127+NOV!O127+DEC!O127+JAN!O127+FEB!O127+MAR!O127+APR!O127+MAY!O127+JNE!O127</f>
        <v>0</v>
      </c>
      <c r="Q127" s="18">
        <f>JLY!Q127+AUG!Q127+SEP!Q127+OCT!Q127+NOV!Q127+DEC!Q127+JAN!Q127+FEB!Q127+MAR!Q127+APR!Q127+MAY!Q127+JNE!Q127</f>
        <v>0</v>
      </c>
      <c r="S127" s="16">
        <f t="shared" si="1"/>
        <v>0</v>
      </c>
      <c r="U127" s="16"/>
      <c r="W127" s="16"/>
    </row>
    <row r="128" spans="1:23" ht="11.25">
      <c r="A128" s="4" t="s">
        <v>123</v>
      </c>
      <c r="C128" s="3" t="s">
        <v>251</v>
      </c>
      <c r="E128" s="18">
        <f>JLY!E128+AUG!E128+SEP!E128+OCT!E128+NOV!E128+DEC!E128+JAN!E128+FEB!E128+MAR!E128+APR!E128+MAY!E128+JNE!E128</f>
        <v>89901.11</v>
      </c>
      <c r="G128" s="21">
        <v>0.5</v>
      </c>
      <c r="I128" s="18">
        <f>JLY!I128+AUG!I128+SEP!I128+OCT!I128+NOV!I128+DEC!I128+JAN!I128+FEB!I128+MAR!I128+APR!I128+MAY!I128+JNE!I128</f>
        <v>44950.555</v>
      </c>
      <c r="K128" s="18">
        <f>JLY!K128+AUG!K128+SEP!K128+OCT!K128+NOV!K128+DEC!K128+JAN!K128+FEB!K128+MAR!K128+APR!K128+MAY!K128+JNE!K128</f>
        <v>44950.555</v>
      </c>
      <c r="M128" s="14">
        <v>0.2605</v>
      </c>
      <c r="O128" s="18">
        <f>JLY!O128+AUG!O128+SEP!O128+OCT!O128+NOV!O128+DEC!O128+JAN!O128+FEB!O128+MAR!O128+APR!O128+MAY!O128+JNE!O128</f>
        <v>11709.6195775</v>
      </c>
      <c r="Q128" s="18">
        <f>JLY!Q128+AUG!Q128+SEP!Q128+OCT!Q128+NOV!Q128+DEC!Q128+JAN!Q128+FEB!Q128+MAR!Q128+APR!Q128+MAY!Q128+JNE!Q128</f>
        <v>33240.9354225</v>
      </c>
      <c r="S128" s="16">
        <f t="shared" si="1"/>
        <v>0</v>
      </c>
      <c r="U128" s="16"/>
      <c r="W128" s="16"/>
    </row>
    <row r="129" spans="1:23" ht="11.25">
      <c r="A129" s="4" t="s">
        <v>124</v>
      </c>
      <c r="C129" s="3" t="s">
        <v>252</v>
      </c>
      <c r="E129" s="18">
        <f>JLY!E129+AUG!E129+SEP!E129+OCT!E129+NOV!E129+DEC!E129+JAN!E129+FEB!E129+MAR!E129+APR!E129+MAY!E129+JNE!E129</f>
        <v>0</v>
      </c>
      <c r="G129" s="21">
        <v>0.5</v>
      </c>
      <c r="I129" s="18">
        <f>JLY!I129+AUG!I129+SEP!I129+OCT!I129+NOV!I129+DEC!I129+JAN!I129+FEB!I129+MAR!I129+APR!I129+MAY!I129+JNE!I129</f>
        <v>0</v>
      </c>
      <c r="K129" s="18">
        <f>JLY!K129+AUG!K129+SEP!K129+OCT!K129+NOV!K129+DEC!K129+JAN!K129+FEB!K129+MAR!K129+APR!K129+MAY!K129+JNE!K129</f>
        <v>0</v>
      </c>
      <c r="M129" s="14">
        <v>0.2035</v>
      </c>
      <c r="O129" s="18">
        <f>JLY!O129+AUG!O129+SEP!O129+OCT!O129+NOV!O129+DEC!O129+JAN!O129+FEB!O129+MAR!O129+APR!O129+MAY!O129+JNE!O129</f>
        <v>0</v>
      </c>
      <c r="Q129" s="18">
        <f>JLY!Q129+AUG!Q129+SEP!Q129+OCT!Q129+NOV!Q129+DEC!Q129+JAN!Q129+FEB!Q129+MAR!Q129+APR!Q129+MAY!Q129+JNE!Q129</f>
        <v>0</v>
      </c>
      <c r="S129" s="16">
        <f t="shared" si="1"/>
        <v>0</v>
      </c>
      <c r="U129" s="16"/>
      <c r="W129" s="16"/>
    </row>
    <row r="130" spans="1:23" ht="11.25">
      <c r="A130" s="4" t="s">
        <v>125</v>
      </c>
      <c r="C130" s="3" t="s">
        <v>253</v>
      </c>
      <c r="E130" s="18">
        <f>JLY!E130+AUG!E130+SEP!E130+OCT!E130+NOV!E130+DEC!E130+JAN!E130+FEB!E130+MAR!E130+APR!E130+MAY!E130+JNE!E130</f>
        <v>173912.27000000005</v>
      </c>
      <c r="G130" s="21">
        <v>0.5</v>
      </c>
      <c r="I130" s="18">
        <f>JLY!I130+AUG!I130+SEP!I130+OCT!I130+NOV!I130+DEC!I130+JAN!I130+FEB!I130+MAR!I130+APR!I130+MAY!I130+JNE!I130</f>
        <v>86956.13500000002</v>
      </c>
      <c r="K130" s="18">
        <f>JLY!K130+AUG!K130+SEP!K130+OCT!K130+NOV!K130+DEC!K130+JAN!K130+FEB!K130+MAR!K130+APR!K130+MAY!K130+JNE!K130</f>
        <v>86956.13500000002</v>
      </c>
      <c r="M130" s="14">
        <v>0.3691</v>
      </c>
      <c r="O130" s="18">
        <f>JLY!O130+AUG!O130+SEP!O130+OCT!O130+NOV!O130+DEC!O130+JAN!O130+FEB!O130+MAR!O130+APR!O130+MAY!O130+JNE!O130</f>
        <v>32095.509428499998</v>
      </c>
      <c r="Q130" s="18">
        <f>JLY!Q130+AUG!Q130+SEP!Q130+OCT!Q130+NOV!Q130+DEC!Q130+JAN!Q130+FEB!Q130+MAR!Q130+APR!Q130+MAY!Q130+JNE!Q130</f>
        <v>54860.62557149999</v>
      </c>
      <c r="S130" s="16">
        <f t="shared" si="1"/>
        <v>0</v>
      </c>
      <c r="U130" s="16"/>
      <c r="W130" s="16"/>
    </row>
    <row r="131" spans="1:23" ht="11.25">
      <c r="A131" s="4" t="s">
        <v>126</v>
      </c>
      <c r="C131" s="3" t="s">
        <v>254</v>
      </c>
      <c r="E131" s="18">
        <f>JLY!E131+AUG!E131+SEP!E131+OCT!E131+NOV!E131+DEC!E131+JAN!E131+FEB!E131+MAR!E131+APR!E131+MAY!E131+JNE!E131</f>
        <v>176761.92999999996</v>
      </c>
      <c r="G131" s="21">
        <v>0.5</v>
      </c>
      <c r="I131" s="18">
        <f>JLY!I131+AUG!I131+SEP!I131+OCT!I131+NOV!I131+DEC!I131+JAN!I131+FEB!I131+MAR!I131+APR!I131+MAY!I131+JNE!I131</f>
        <v>88380.96499999998</v>
      </c>
      <c r="K131" s="18">
        <f>JLY!K131+AUG!K131+SEP!K131+OCT!K131+NOV!K131+DEC!K131+JAN!K131+FEB!K131+MAR!K131+APR!K131+MAY!K131+JNE!K131</f>
        <v>88380.96499999998</v>
      </c>
      <c r="M131" s="14">
        <v>0.3072</v>
      </c>
      <c r="O131" s="18">
        <f>JLY!O131+AUG!O131+SEP!O131+OCT!O131+NOV!O131+DEC!O131+JAN!O131+FEB!O131+MAR!O131+APR!O131+MAY!O131+JNE!O131</f>
        <v>27150.632448</v>
      </c>
      <c r="Q131" s="18">
        <f>JLY!Q131+AUG!Q131+SEP!Q131+OCT!Q131+NOV!Q131+DEC!Q131+JAN!Q131+FEB!Q131+MAR!Q131+APR!Q131+MAY!Q131+JNE!Q131</f>
        <v>61230.33255200001</v>
      </c>
      <c r="S131" s="16">
        <f t="shared" si="1"/>
        <v>0</v>
      </c>
      <c r="U131" s="16"/>
      <c r="W131" s="16"/>
    </row>
    <row r="132" spans="1:23" ht="11.25">
      <c r="A132" s="4" t="s">
        <v>127</v>
      </c>
      <c r="C132" s="3" t="s">
        <v>255</v>
      </c>
      <c r="E132" s="18">
        <f>JLY!E132+AUG!E132+SEP!E132+OCT!E132+NOV!E132+DEC!E132+JAN!E132+FEB!E132+MAR!E132+APR!E132+MAY!E132+JNE!E132</f>
        <v>18911.059999999998</v>
      </c>
      <c r="G132" s="21">
        <v>0.5</v>
      </c>
      <c r="I132" s="18">
        <f>JLY!I132+AUG!I132+SEP!I132+OCT!I132+NOV!I132+DEC!I132+JAN!I132+FEB!I132+MAR!I132+APR!I132+MAY!I132+JNE!I132</f>
        <v>9455.529999999999</v>
      </c>
      <c r="K132" s="18">
        <f>JLY!K132+AUG!K132+SEP!K132+OCT!K132+NOV!K132+DEC!K132+JAN!K132+FEB!K132+MAR!K132+APR!K132+MAY!K132+JNE!K132</f>
        <v>9455.529999999999</v>
      </c>
      <c r="M132" s="14">
        <v>0.3513</v>
      </c>
      <c r="O132" s="18">
        <f>JLY!O132+AUG!O132+SEP!O132+OCT!O132+NOV!O132+DEC!O132+JAN!O132+FEB!O132+MAR!O132+APR!O132+MAY!O132+JNE!O132</f>
        <v>3321.727689</v>
      </c>
      <c r="Q132" s="18">
        <f>JLY!Q132+AUG!Q132+SEP!Q132+OCT!Q132+NOV!Q132+DEC!Q132+JAN!Q132+FEB!Q132+MAR!Q132+APR!Q132+MAY!Q132+JNE!Q132</f>
        <v>6133.802311</v>
      </c>
      <c r="S132" s="16">
        <f t="shared" si="1"/>
        <v>0</v>
      </c>
      <c r="U132" s="16"/>
      <c r="W132" s="16"/>
    </row>
    <row r="133" spans="1:23" ht="11.25">
      <c r="A133" s="4" t="s">
        <v>128</v>
      </c>
      <c r="C133" s="3" t="s">
        <v>256</v>
      </c>
      <c r="E133" s="18">
        <f>JLY!E133+AUG!E133+SEP!E133+OCT!E133+NOV!E133+DEC!E133+JAN!E133+FEB!E133+MAR!E133+APR!E133+MAY!E133+JNE!E133</f>
        <v>1774.44</v>
      </c>
      <c r="G133" s="21">
        <v>0.5</v>
      </c>
      <c r="I133" s="18">
        <f>JLY!I133+AUG!I133+SEP!I133+OCT!I133+NOV!I133+DEC!I133+JAN!I133+FEB!I133+MAR!I133+APR!I133+MAY!I133+JNE!I133</f>
        <v>887.22</v>
      </c>
      <c r="K133" s="18">
        <f>JLY!K133+AUG!K133+SEP!K133+OCT!K133+NOV!K133+DEC!K133+JAN!K133+FEB!K133+MAR!K133+APR!K133+MAY!K133+JNE!K133</f>
        <v>887.22</v>
      </c>
      <c r="M133" s="14">
        <v>0.2699</v>
      </c>
      <c r="O133" s="18">
        <f>JLY!O133+AUG!O133+SEP!O133+OCT!O133+NOV!O133+DEC!O133+JAN!O133+FEB!O133+MAR!O133+APR!O133+MAY!O133+JNE!O133</f>
        <v>239.46067799999997</v>
      </c>
      <c r="Q133" s="18">
        <f>JLY!Q133+AUG!Q133+SEP!Q133+OCT!Q133+NOV!Q133+DEC!Q133+JAN!Q133+FEB!Q133+MAR!Q133+APR!Q133+MAY!Q133+JNE!Q133</f>
        <v>647.7593220000001</v>
      </c>
      <c r="S133" s="16">
        <f t="shared" si="1"/>
        <v>0</v>
      </c>
      <c r="U133" s="16"/>
      <c r="W133" s="16"/>
    </row>
    <row r="134" spans="1:23" ht="11.25">
      <c r="A134" s="4" t="s">
        <v>129</v>
      </c>
      <c r="C134" s="3" t="s">
        <v>257</v>
      </c>
      <c r="E134" s="18">
        <f>JLY!E134+AUG!E134+SEP!E134+OCT!E134+NOV!E134+DEC!E134+JAN!E134+FEB!E134+MAR!E134+APR!E134+MAY!E134+JNE!E134</f>
        <v>16148.779999999999</v>
      </c>
      <c r="G134" s="21">
        <v>0.5</v>
      </c>
      <c r="I134" s="18">
        <f>JLY!I134+AUG!I134+SEP!I134+OCT!I134+NOV!I134+DEC!I134+JAN!I134+FEB!I134+MAR!I134+APR!I134+MAY!I134+JNE!I134</f>
        <v>8074.389999999999</v>
      </c>
      <c r="K134" s="18">
        <f>JLY!K134+AUG!K134+SEP!K134+OCT!K134+NOV!K134+DEC!K134+JAN!K134+FEB!K134+MAR!K134+APR!K134+MAY!K134+JNE!K134</f>
        <v>8074.389999999999</v>
      </c>
      <c r="M134" s="14">
        <v>0.2432</v>
      </c>
      <c r="O134" s="18">
        <f>JLY!O134+AUG!O134+SEP!O134+OCT!O134+NOV!O134+DEC!O134+JAN!O134+FEB!O134+MAR!O134+APR!O134+MAY!O134+JNE!O134</f>
        <v>1963.6916479999998</v>
      </c>
      <c r="Q134" s="18">
        <f>JLY!Q134+AUG!Q134+SEP!Q134+OCT!Q134+NOV!Q134+DEC!Q134+JAN!Q134+FEB!Q134+MAR!Q134+APR!Q134+MAY!Q134+JNE!Q134</f>
        <v>6110.698351999999</v>
      </c>
      <c r="S134" s="16">
        <f t="shared" si="1"/>
        <v>0</v>
      </c>
      <c r="U134" s="16"/>
      <c r="W134" s="16"/>
    </row>
    <row r="135" spans="1:23" ht="11.25">
      <c r="A135" s="4" t="s">
        <v>130</v>
      </c>
      <c r="C135" s="3" t="s">
        <v>258</v>
      </c>
      <c r="E135" s="18">
        <f>JLY!E135+AUG!E135+SEP!E135+OCT!E135+NOV!E135+DEC!E135+JAN!E135+FEB!E135+MAR!E135+APR!E135+MAY!E135+JNE!E135</f>
        <v>117466.15</v>
      </c>
      <c r="G135" s="21">
        <v>0.5</v>
      </c>
      <c r="I135" s="18">
        <f>JLY!I135+AUG!I135+SEP!I135+OCT!I135+NOV!I135+DEC!I135+JAN!I135+FEB!I135+MAR!I135+APR!I135+MAY!I135+JNE!I135</f>
        <v>58733.075</v>
      </c>
      <c r="K135" s="18">
        <f>JLY!K135+AUG!K135+SEP!K135+OCT!K135+NOV!K135+DEC!K135+JAN!K135+FEB!K135+MAR!K135+APR!K135+MAY!K135+JNE!K135</f>
        <v>58733.075</v>
      </c>
      <c r="M135" s="14">
        <v>0.3569</v>
      </c>
      <c r="O135" s="18">
        <f>JLY!O135+AUG!O135+SEP!O135+OCT!O135+NOV!O135+DEC!O135+JAN!O135+FEB!O135+MAR!O135+APR!O135+MAY!O135+JNE!O135</f>
        <v>20961.834467499997</v>
      </c>
      <c r="Q135" s="18">
        <f>JLY!Q135+AUG!Q135+SEP!Q135+OCT!Q135+NOV!Q135+DEC!Q135+JAN!Q135+FEB!Q135+MAR!Q135+APR!Q135+MAY!Q135+JNE!Q135</f>
        <v>37771.2405325</v>
      </c>
      <c r="S135" s="16">
        <f t="shared" si="1"/>
        <v>0</v>
      </c>
      <c r="U135" s="16"/>
      <c r="W135" s="16"/>
    </row>
    <row r="136" spans="1:23" ht="11.25">
      <c r="A136" s="4" t="s">
        <v>131</v>
      </c>
      <c r="C136" s="3" t="s">
        <v>259</v>
      </c>
      <c r="E136" s="18">
        <f>JLY!E136+AUG!E136+SEP!E136+OCT!E136+NOV!E136+DEC!E136+JAN!E136+FEB!E136+MAR!E136+APR!E136+MAY!E136+JNE!E136</f>
        <v>9795</v>
      </c>
      <c r="G136" s="21">
        <v>0.5</v>
      </c>
      <c r="I136" s="18">
        <f>JLY!I136+AUG!I136+SEP!I136+OCT!I136+NOV!I136+DEC!I136+JAN!I136+FEB!I136+MAR!I136+APR!I136+MAY!I136+JNE!I136</f>
        <v>4897.5</v>
      </c>
      <c r="K136" s="18">
        <f>JLY!K136+AUG!K136+SEP!K136+OCT!K136+NOV!K136+DEC!K136+JAN!K136+FEB!K136+MAR!K136+APR!K136+MAY!K136+JNE!K136</f>
        <v>4897.5</v>
      </c>
      <c r="M136" s="14">
        <v>0.3843</v>
      </c>
      <c r="O136" s="18">
        <f>JLY!O136+AUG!O136+SEP!O136+OCT!O136+NOV!O136+DEC!O136+JAN!O136+FEB!O136+MAR!O136+APR!O136+MAY!O136+JNE!O136</f>
        <v>1882.1092499999997</v>
      </c>
      <c r="Q136" s="18">
        <f>JLY!Q136+AUG!Q136+SEP!Q136+OCT!Q136+NOV!Q136+DEC!Q136+JAN!Q136+FEB!Q136+MAR!Q136+APR!Q136+MAY!Q136+JNE!Q136</f>
        <v>3015.39075</v>
      </c>
      <c r="S136" s="16">
        <f t="shared" si="1"/>
        <v>0</v>
      </c>
      <c r="U136" s="16"/>
      <c r="W136" s="16"/>
    </row>
    <row r="137" spans="1:23" ht="11.25">
      <c r="A137" s="4" t="s">
        <v>132</v>
      </c>
      <c r="C137" s="3" t="s">
        <v>260</v>
      </c>
      <c r="E137" s="18">
        <f>JLY!E137+AUG!E137+SEP!E137+OCT!E137+NOV!E137+DEC!E137+JAN!E137+FEB!E137+MAR!E137+APR!E137+MAY!E137+JNE!E137</f>
        <v>0</v>
      </c>
      <c r="G137" s="21">
        <v>0.5</v>
      </c>
      <c r="I137" s="18">
        <f>JLY!I137+AUG!I137+SEP!I137+OCT!I137+NOV!I137+DEC!I137+JAN!I137+FEB!I137+MAR!I137+APR!I137+MAY!I137+JNE!I137</f>
        <v>0</v>
      </c>
      <c r="K137" s="18">
        <f>JLY!K137+AUG!K137+SEP!K137+OCT!K137+NOV!K137+DEC!K137+JAN!K137+FEB!K137+MAR!K137+APR!K137+MAY!K137+JNE!K137</f>
        <v>0</v>
      </c>
      <c r="M137" s="14">
        <v>0.4553</v>
      </c>
      <c r="O137" s="18">
        <f>JLY!O137+AUG!O137+SEP!O137+OCT!O137+NOV!O137+DEC!O137+JAN!O137+FEB!O137+MAR!O137+APR!O137+MAY!O137+JNE!O137</f>
        <v>0</v>
      </c>
      <c r="Q137" s="18">
        <f>JLY!Q137+AUG!Q137+SEP!Q137+OCT!Q137+NOV!Q137+DEC!Q137+JAN!Q137+FEB!Q137+MAR!Q137+APR!Q137+MAY!Q137+JNE!Q137</f>
        <v>0</v>
      </c>
      <c r="S137" s="16">
        <f>E137-(I137+O137+Q137)</f>
        <v>0</v>
      </c>
      <c r="U137" s="16"/>
      <c r="W137" s="16"/>
    </row>
    <row r="138" spans="1:23" ht="11.25">
      <c r="A138" s="4" t="s">
        <v>133</v>
      </c>
      <c r="C138" s="3" t="s">
        <v>261</v>
      </c>
      <c r="E138" s="18">
        <f>JLY!E138+AUG!E138+SEP!E138+OCT!E138+NOV!E138+DEC!E138+JAN!E138+FEB!E138+MAR!E138+APR!E138+MAY!E138+JNE!E138</f>
        <v>16515.07</v>
      </c>
      <c r="G138" s="21">
        <v>0.5</v>
      </c>
      <c r="I138" s="18">
        <f>JLY!I138+AUG!I138+SEP!I138+OCT!I138+NOV!I138+DEC!I138+JAN!I138+FEB!I138+MAR!I138+APR!I138+MAY!I138+JNE!I138</f>
        <v>8257.535</v>
      </c>
      <c r="K138" s="18">
        <f>JLY!K138+AUG!K138+SEP!K138+OCT!K138+NOV!K138+DEC!K138+JAN!K138+FEB!K138+MAR!K138+APR!K138+MAY!K138+JNE!K138</f>
        <v>8257.535</v>
      </c>
      <c r="M138" s="14">
        <v>0.4587</v>
      </c>
      <c r="O138" s="18">
        <f>JLY!O138+AUG!O138+SEP!O138+OCT!O138+NOV!O138+DEC!O138+JAN!O138+FEB!O138+MAR!O138+APR!O138+MAY!O138+JNE!O138</f>
        <v>3787.7313045</v>
      </c>
      <c r="Q138" s="18">
        <f>JLY!Q138+AUG!Q138+SEP!Q138+OCT!Q138+NOV!Q138+DEC!Q138+JAN!Q138+FEB!Q138+MAR!Q138+APR!Q138+MAY!Q138+JNE!Q138</f>
        <v>4469.8036955</v>
      </c>
      <c r="S138" s="16">
        <f>E138-(I138+O138+Q138)</f>
        <v>0</v>
      </c>
      <c r="U138" s="16"/>
      <c r="W138" s="16"/>
    </row>
    <row r="139" spans="5:7" ht="11.25">
      <c r="E139" s="6"/>
      <c r="G139" s="6"/>
    </row>
    <row r="140" spans="5:7" ht="11.25">
      <c r="E140" s="6"/>
      <c r="G140" s="6"/>
    </row>
    <row r="141" spans="5:7" ht="11.25">
      <c r="E141" s="6"/>
      <c r="G141" s="6"/>
    </row>
    <row r="142" spans="3:23" ht="11.25">
      <c r="C142" s="3" t="s">
        <v>262</v>
      </c>
      <c r="E142" s="6">
        <f>SUM(E9:E141)</f>
        <v>2604809.4299999992</v>
      </c>
      <c r="G142" s="6"/>
      <c r="I142" s="6">
        <f>SUM(I9:I141)</f>
        <v>1302404.7149999996</v>
      </c>
      <c r="K142" s="5">
        <f>SUM(K9:K141)</f>
        <v>1302404.7149999996</v>
      </c>
      <c r="O142" s="5">
        <f>SUM(O9:O141)</f>
        <v>442016.830225</v>
      </c>
      <c r="Q142" s="16">
        <f>SUM(Q9:Q141)</f>
        <v>860387.884775</v>
      </c>
      <c r="S142" s="16">
        <f>SUM(S9:S141)</f>
        <v>0</v>
      </c>
      <c r="U142" s="16"/>
      <c r="W142" s="16"/>
    </row>
    <row r="143" spans="5:7" ht="11.25">
      <c r="E143" s="6"/>
      <c r="G143" s="6"/>
    </row>
    <row r="144" spans="5:7" ht="11.25">
      <c r="E144" s="6"/>
      <c r="G144" s="6"/>
    </row>
    <row r="145" spans="5:7" ht="11.25">
      <c r="E145" s="6"/>
      <c r="G145" s="6"/>
    </row>
    <row r="146" spans="5:7" ht="11.25">
      <c r="E146" s="6"/>
      <c r="G146" s="6"/>
    </row>
    <row r="147" spans="5:7" ht="11.25">
      <c r="E147" s="6"/>
      <c r="G147" s="6"/>
    </row>
    <row r="148" spans="5:7" ht="11.25">
      <c r="E148" s="6"/>
      <c r="G148" s="6"/>
    </row>
    <row r="149" spans="5:7" ht="11.25">
      <c r="E149" s="6"/>
      <c r="G149" s="6"/>
    </row>
    <row r="150" spans="5:7" ht="11.25">
      <c r="E150" s="6"/>
      <c r="G150" s="6"/>
    </row>
    <row r="151" spans="5:7" ht="11.25">
      <c r="E151" s="6"/>
      <c r="G151" s="6"/>
    </row>
    <row r="152" spans="5:7" ht="11.25">
      <c r="E152" s="6"/>
      <c r="G152" s="6"/>
    </row>
    <row r="153" spans="5:7" ht="11.25">
      <c r="E153" s="6"/>
      <c r="G153" s="6"/>
    </row>
    <row r="154" spans="5:7" ht="11.25">
      <c r="E154" s="6"/>
      <c r="G154" s="6"/>
    </row>
    <row r="155" spans="5:7" ht="11.25">
      <c r="E155" s="6"/>
      <c r="G155" s="6"/>
    </row>
    <row r="156" spans="5:7" ht="11.25">
      <c r="E156" s="6"/>
      <c r="G156" s="6"/>
    </row>
    <row r="157" spans="5:7" ht="11.25">
      <c r="E157" s="6"/>
      <c r="G157" s="6"/>
    </row>
    <row r="158" spans="5:7" ht="11.25">
      <c r="E158" s="6"/>
      <c r="G158" s="6"/>
    </row>
    <row r="159" spans="5:7" ht="11.25">
      <c r="E159" s="6"/>
      <c r="G159" s="6"/>
    </row>
    <row r="160" spans="5:7" ht="11.25">
      <c r="E160" s="6"/>
      <c r="G160" s="6"/>
    </row>
    <row r="161" spans="5:7" ht="11.25">
      <c r="E161" s="6"/>
      <c r="G161" s="6"/>
    </row>
    <row r="162" spans="5:7" ht="11.25">
      <c r="E162" s="6"/>
      <c r="G162" s="6"/>
    </row>
    <row r="163" spans="5:7" ht="11.25">
      <c r="E163" s="6"/>
      <c r="G163" s="6"/>
    </row>
    <row r="164" spans="5:7" ht="11.25">
      <c r="E164" s="6"/>
      <c r="G164" s="6"/>
    </row>
    <row r="165" spans="5:7" ht="11.25">
      <c r="E165" s="6"/>
      <c r="G165" s="6"/>
    </row>
    <row r="166" spans="5:7" ht="11.25">
      <c r="E166" s="6"/>
      <c r="G166" s="6"/>
    </row>
    <row r="167" spans="5:7" ht="11.25">
      <c r="E167" s="6"/>
      <c r="G167" s="6"/>
    </row>
    <row r="168" spans="5:7" ht="11.25">
      <c r="E168" s="6"/>
      <c r="G168" s="6"/>
    </row>
    <row r="169" spans="5:7" ht="11.25">
      <c r="E169" s="6"/>
      <c r="G169" s="6"/>
    </row>
    <row r="170" spans="5:7" ht="11.25">
      <c r="E170" s="6"/>
      <c r="G170" s="6"/>
    </row>
    <row r="171" spans="5:7" ht="11.25">
      <c r="E171" s="6"/>
      <c r="G171" s="6"/>
    </row>
    <row r="172" spans="5:7" ht="11.25">
      <c r="E172" s="6"/>
      <c r="G172" s="6"/>
    </row>
    <row r="173" spans="5:7" ht="11.25">
      <c r="E173" s="6"/>
      <c r="G173" s="6"/>
    </row>
    <row r="174" spans="5:7" ht="11.25">
      <c r="E174" s="6"/>
      <c r="G174" s="6"/>
    </row>
    <row r="175" spans="5:7" ht="11.25">
      <c r="E175" s="6"/>
      <c r="G175" s="6"/>
    </row>
    <row r="176" spans="5:7" ht="11.25">
      <c r="E176" s="6"/>
      <c r="G176" s="6"/>
    </row>
    <row r="177" spans="5:7" ht="11.25">
      <c r="E177" s="6"/>
      <c r="G177" s="6"/>
    </row>
    <row r="178" spans="5:7" ht="11.25">
      <c r="E178" s="6"/>
      <c r="G178" s="6"/>
    </row>
    <row r="179" spans="5:7" ht="11.25">
      <c r="E179" s="6"/>
      <c r="G179" s="6"/>
    </row>
    <row r="180" spans="5:7" ht="11.25">
      <c r="E180" s="6"/>
      <c r="G180" s="6"/>
    </row>
    <row r="181" spans="5:7" ht="11.25">
      <c r="E181" s="6"/>
      <c r="G181" s="6"/>
    </row>
    <row r="182" spans="5:7" ht="11.25">
      <c r="E182" s="6"/>
      <c r="G182" s="6"/>
    </row>
    <row r="183" spans="5:7" ht="11.25">
      <c r="E183" s="6"/>
      <c r="G183" s="6"/>
    </row>
    <row r="184" spans="5:7" ht="11.25">
      <c r="E184" s="6"/>
      <c r="G184" s="6"/>
    </row>
    <row r="185" spans="5:7" ht="11.25">
      <c r="E185" s="6"/>
      <c r="G185" s="6"/>
    </row>
    <row r="186" spans="5:7" ht="11.25">
      <c r="E186" s="6"/>
      <c r="G186" s="6"/>
    </row>
    <row r="187" spans="5:7" ht="11.25">
      <c r="E187" s="6"/>
      <c r="G187" s="6"/>
    </row>
    <row r="188" spans="5:7" ht="11.25">
      <c r="E188" s="6"/>
      <c r="G188" s="6"/>
    </row>
    <row r="189" spans="5:7" ht="11.25">
      <c r="E189" s="6"/>
      <c r="G189" s="6"/>
    </row>
    <row r="190" spans="5:7" ht="11.25">
      <c r="E190" s="6"/>
      <c r="G190" s="6"/>
    </row>
    <row r="191" spans="5:7" ht="11.25">
      <c r="E191" s="6"/>
      <c r="G191" s="6"/>
    </row>
    <row r="192" spans="5:7" ht="11.25">
      <c r="E192" s="6"/>
      <c r="G192" s="6"/>
    </row>
    <row r="193" spans="5:7" ht="11.25">
      <c r="E193" s="6"/>
      <c r="G193" s="6"/>
    </row>
    <row r="194" spans="5:7" ht="11.25">
      <c r="E194" s="6"/>
      <c r="G194" s="6"/>
    </row>
    <row r="195" spans="5:7" ht="11.25">
      <c r="E195" s="6"/>
      <c r="G195" s="6"/>
    </row>
    <row r="196" spans="5:7" ht="11.25">
      <c r="E196" s="6"/>
      <c r="G196" s="6"/>
    </row>
    <row r="197" spans="5:7" ht="11.25">
      <c r="E197" s="6"/>
      <c r="G197" s="6"/>
    </row>
    <row r="198" spans="5:7" ht="11.25">
      <c r="E198" s="6"/>
      <c r="G198" s="6"/>
    </row>
    <row r="199" spans="5:7" ht="11.25">
      <c r="E199" s="6"/>
      <c r="G199" s="6"/>
    </row>
    <row r="200" spans="5:7" ht="11.25">
      <c r="E200" s="6"/>
      <c r="G200" s="6"/>
    </row>
    <row r="201" spans="5:7" ht="11.25">
      <c r="E201" s="6"/>
      <c r="G201" s="6"/>
    </row>
    <row r="202" spans="5:7" ht="11.25">
      <c r="E202" s="6"/>
      <c r="G202" s="6"/>
    </row>
    <row r="203" spans="5:7" ht="11.25">
      <c r="E203" s="6"/>
      <c r="G203" s="6"/>
    </row>
    <row r="204" spans="5:7" ht="11.25">
      <c r="E204" s="6"/>
      <c r="G204" s="6"/>
    </row>
    <row r="205" spans="5:7" ht="11.25">
      <c r="E205" s="6"/>
      <c r="G205" s="6"/>
    </row>
    <row r="206" spans="5:7" ht="11.25">
      <c r="E206" s="6"/>
      <c r="G206" s="6"/>
    </row>
    <row r="207" spans="5:7" ht="11.25">
      <c r="E207" s="6"/>
      <c r="G207" s="6"/>
    </row>
    <row r="208" spans="5:7" ht="11.25">
      <c r="E208" s="6"/>
      <c r="G208" s="6"/>
    </row>
    <row r="209" spans="5:7" ht="11.25">
      <c r="E209" s="6"/>
      <c r="G209" s="6"/>
    </row>
    <row r="210" spans="5:7" ht="11.25">
      <c r="E210" s="6"/>
      <c r="G210" s="6"/>
    </row>
    <row r="211" spans="5:7" ht="11.25">
      <c r="E211" s="6"/>
      <c r="G211" s="6"/>
    </row>
    <row r="212" spans="5:7" ht="11.25">
      <c r="E212" s="6"/>
      <c r="G212" s="6"/>
    </row>
    <row r="213" spans="5:7" ht="11.25">
      <c r="E213" s="6"/>
      <c r="G213" s="6"/>
    </row>
    <row r="214" spans="5:7" ht="11.25">
      <c r="E214" s="6"/>
      <c r="G214" s="6"/>
    </row>
    <row r="215" spans="5:7" ht="11.25">
      <c r="E215" s="6"/>
      <c r="G215" s="6"/>
    </row>
    <row r="216" spans="5:7" ht="11.25">
      <c r="E216" s="6"/>
      <c r="G216" s="6"/>
    </row>
    <row r="217" spans="5:7" ht="11.25">
      <c r="E217" s="6"/>
      <c r="G217" s="6"/>
    </row>
    <row r="218" spans="5:7" ht="11.25">
      <c r="E218" s="6"/>
      <c r="G218" s="6"/>
    </row>
    <row r="219" spans="5:7" ht="11.25">
      <c r="E219" s="6"/>
      <c r="G219" s="6"/>
    </row>
    <row r="220" spans="5:7" ht="11.25">
      <c r="E220" s="6"/>
      <c r="G220" s="6"/>
    </row>
    <row r="221" spans="5:7" ht="11.25">
      <c r="E221" s="6"/>
      <c r="G221" s="6"/>
    </row>
    <row r="222" spans="5:7" ht="11.25">
      <c r="E222" s="6"/>
      <c r="G222" s="6"/>
    </row>
    <row r="223" spans="5:7" ht="11.25">
      <c r="E223" s="6"/>
      <c r="G223" s="6"/>
    </row>
    <row r="224" spans="5:7" ht="11.25">
      <c r="E224" s="6"/>
      <c r="G224" s="6"/>
    </row>
    <row r="225" spans="5:7" ht="11.25">
      <c r="E225" s="6"/>
      <c r="G225" s="6"/>
    </row>
    <row r="226" spans="5:7" ht="11.25">
      <c r="E226" s="6"/>
      <c r="G226" s="6"/>
    </row>
    <row r="227" spans="5:7" ht="11.25">
      <c r="E227" s="6"/>
      <c r="G227" s="6"/>
    </row>
    <row r="228" spans="5:7" ht="11.25">
      <c r="E228" s="6"/>
      <c r="G228" s="6"/>
    </row>
    <row r="229" spans="5:7" ht="11.25">
      <c r="E229" s="6"/>
      <c r="G229" s="6"/>
    </row>
    <row r="230" spans="5:7" ht="11.25">
      <c r="E230" s="6"/>
      <c r="G230" s="6"/>
    </row>
    <row r="231" spans="5:7" ht="11.25">
      <c r="E231" s="6"/>
      <c r="G231" s="6"/>
    </row>
    <row r="232" spans="5:7" ht="11.25">
      <c r="E232" s="6"/>
      <c r="G232" s="6"/>
    </row>
    <row r="233" spans="5:7" ht="11.25">
      <c r="E233" s="6"/>
      <c r="G233" s="6"/>
    </row>
    <row r="234" spans="5:7" ht="11.25">
      <c r="E234" s="6"/>
      <c r="G234" s="6"/>
    </row>
    <row r="235" spans="5:7" ht="11.25">
      <c r="E235" s="6"/>
      <c r="G235" s="6"/>
    </row>
    <row r="236" spans="5:7" ht="11.25">
      <c r="E236" s="6"/>
      <c r="G236" s="6"/>
    </row>
    <row r="237" spans="5:7" ht="11.25">
      <c r="E237" s="6"/>
      <c r="G237" s="6"/>
    </row>
    <row r="238" spans="5:7" ht="11.25">
      <c r="E238" s="6"/>
      <c r="G238" s="6"/>
    </row>
    <row r="239" spans="5:7" ht="11.25">
      <c r="E239" s="6"/>
      <c r="G239" s="6"/>
    </row>
    <row r="240" spans="5:7" ht="11.25">
      <c r="E240" s="6"/>
      <c r="G240" s="6"/>
    </row>
    <row r="241" spans="5:7" ht="11.25">
      <c r="E241" s="6"/>
      <c r="G241" s="6"/>
    </row>
    <row r="242" spans="5:7" ht="11.25">
      <c r="E242" s="6"/>
      <c r="G242" s="6"/>
    </row>
    <row r="243" spans="5:7" ht="11.25">
      <c r="E243" s="6"/>
      <c r="G243" s="6"/>
    </row>
    <row r="244" spans="5:7" ht="11.25">
      <c r="E244" s="6"/>
      <c r="G244" s="6"/>
    </row>
    <row r="245" spans="5:7" ht="11.25">
      <c r="E245" s="6"/>
      <c r="G245" s="6"/>
    </row>
    <row r="246" spans="5:7" ht="11.25">
      <c r="E246" s="6"/>
      <c r="G246" s="6"/>
    </row>
    <row r="247" spans="5:7" ht="11.25">
      <c r="E247" s="6"/>
      <c r="G247" s="6"/>
    </row>
    <row r="248" spans="5:7" ht="11.25">
      <c r="E248" s="6"/>
      <c r="G248" s="6"/>
    </row>
    <row r="249" spans="5:7" ht="11.25">
      <c r="E249" s="6"/>
      <c r="G249" s="6"/>
    </row>
    <row r="250" spans="5:7" ht="11.25">
      <c r="E250" s="6"/>
      <c r="G250" s="6"/>
    </row>
    <row r="251" spans="5:7" ht="11.25">
      <c r="E251" s="6"/>
      <c r="G251" s="6"/>
    </row>
    <row r="252" spans="5:7" ht="11.25">
      <c r="E252" s="6"/>
      <c r="G252" s="6"/>
    </row>
    <row r="253" spans="5:7" ht="11.25">
      <c r="E253" s="6"/>
      <c r="G253" s="6"/>
    </row>
    <row r="254" spans="5:7" ht="11.25">
      <c r="E254" s="6"/>
      <c r="G254" s="6"/>
    </row>
    <row r="255" spans="5:7" ht="11.25">
      <c r="E255" s="6"/>
      <c r="G255" s="6"/>
    </row>
    <row r="256" spans="5:7" ht="11.25">
      <c r="E256" s="6"/>
      <c r="G256" s="6"/>
    </row>
    <row r="257" spans="5:7" ht="11.25">
      <c r="E257" s="6"/>
      <c r="G257" s="6"/>
    </row>
    <row r="258" spans="5:7" ht="11.25">
      <c r="E258" s="6"/>
      <c r="G258" s="6"/>
    </row>
    <row r="259" spans="5:7" ht="11.25">
      <c r="E259" s="6"/>
      <c r="G259" s="6"/>
    </row>
    <row r="260" spans="5:7" ht="11.25">
      <c r="E260" s="6"/>
      <c r="G260" s="6"/>
    </row>
    <row r="261" spans="5:7" ht="11.25">
      <c r="E261" s="6"/>
      <c r="G261" s="6"/>
    </row>
    <row r="262" spans="5:7" ht="11.25">
      <c r="E262" s="6"/>
      <c r="G262" s="6"/>
    </row>
    <row r="263" spans="5:7" ht="11.25">
      <c r="E263" s="6"/>
      <c r="G263" s="6"/>
    </row>
    <row r="264" spans="5:7" ht="11.25">
      <c r="E264" s="6"/>
      <c r="G264" s="6"/>
    </row>
    <row r="265" spans="5:7" ht="11.25">
      <c r="E265" s="6"/>
      <c r="G265" s="6"/>
    </row>
    <row r="266" spans="5:7" ht="11.25">
      <c r="E266" s="6"/>
      <c r="G266" s="6"/>
    </row>
    <row r="267" spans="5:7" ht="11.25">
      <c r="E267" s="6"/>
      <c r="G267" s="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O1"/>
  </mergeCells>
  <printOptions/>
  <pageMargins left="0.5" right="0.5" top="1" bottom="1" header="0.5" footer="0.5"/>
  <pageSetup horizontalDpi="300" verticalDpi="3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60"/>
  <sheetViews>
    <sheetView zoomScale="80" zoomScaleNormal="80" zoomScalePageLayoutView="0" workbookViewId="0" topLeftCell="E109">
      <selection activeCell="A2" sqref="A2:M131"/>
    </sheetView>
  </sheetViews>
  <sheetFormatPr defaultColWidth="9.140625" defaultRowHeight="12.75"/>
  <cols>
    <col min="5" max="5" width="15.00390625" style="57" customWidth="1"/>
    <col min="7" max="7" width="12.8515625" style="57" customWidth="1"/>
    <col min="8" max="8" width="18.57421875" style="57" customWidth="1"/>
    <col min="9" max="9" width="14.140625" style="0" customWidth="1"/>
    <col min="10" max="10" width="13.57421875" style="57" customWidth="1"/>
    <col min="11" max="11" width="12.8515625" style="57" customWidth="1"/>
    <col min="12" max="12" width="12.8515625" style="0" customWidth="1"/>
    <col min="13" max="13" width="18.140625" style="0" customWidth="1"/>
  </cols>
  <sheetData>
    <row r="1" spans="1:13" ht="12.75">
      <c r="A1" s="38" t="s">
        <v>279</v>
      </c>
      <c r="B1" s="38" t="s">
        <v>280</v>
      </c>
      <c r="C1" s="38" t="s">
        <v>281</v>
      </c>
      <c r="D1" s="38" t="s">
        <v>0</v>
      </c>
      <c r="E1" s="55" t="s">
        <v>282</v>
      </c>
      <c r="F1" s="38" t="s">
        <v>283</v>
      </c>
      <c r="G1" s="55" t="s">
        <v>284</v>
      </c>
      <c r="H1" s="55" t="s">
        <v>285</v>
      </c>
      <c r="I1" s="38" t="s">
        <v>286</v>
      </c>
      <c r="J1" s="55" t="s">
        <v>287</v>
      </c>
      <c r="K1" s="55" t="s">
        <v>288</v>
      </c>
      <c r="L1" s="38" t="s">
        <v>289</v>
      </c>
      <c r="M1" s="38" t="s">
        <v>290</v>
      </c>
    </row>
    <row r="2" spans="1:13" ht="12.75">
      <c r="A2" s="39">
        <v>2014</v>
      </c>
      <c r="B2" s="41" t="s">
        <v>318</v>
      </c>
      <c r="C2" s="39">
        <v>1</v>
      </c>
      <c r="D2" s="42" t="str">
        <f>JLY!A9</f>
        <v>001</v>
      </c>
      <c r="E2" s="56">
        <f>ROUND(JLY!E9,0)</f>
        <v>653</v>
      </c>
      <c r="F2" s="40">
        <f>JLY!G9</f>
        <v>0.5</v>
      </c>
      <c r="G2" s="56">
        <f>ROUND(JLY!I9,0)</f>
        <v>327</v>
      </c>
      <c r="H2" s="56">
        <f>ROUND(JLY!K9,0)</f>
        <v>327</v>
      </c>
      <c r="I2" s="40">
        <f>JLY!M9</f>
        <v>0.2332</v>
      </c>
      <c r="J2" s="56">
        <f>ROUND(JLY!O9,0)</f>
        <v>76</v>
      </c>
      <c r="K2" s="56">
        <f>ROUND(JLY!Q9,0)</f>
        <v>250</v>
      </c>
      <c r="L2" s="58" t="s">
        <v>319</v>
      </c>
      <c r="M2" t="s">
        <v>291</v>
      </c>
    </row>
    <row r="3" spans="1:13" ht="12.75">
      <c r="A3" s="39">
        <v>2014</v>
      </c>
      <c r="B3" s="41" t="s">
        <v>318</v>
      </c>
      <c r="C3" s="39">
        <v>1</v>
      </c>
      <c r="D3" s="42" t="str">
        <f>JLY!A10</f>
        <v>003</v>
      </c>
      <c r="E3" s="56">
        <f>ROUND(JLY!E10,0)</f>
        <v>5551</v>
      </c>
      <c r="F3" s="40">
        <f>JLY!G10</f>
        <v>0.5</v>
      </c>
      <c r="G3" s="56">
        <f>ROUND(JLY!I10,0)</f>
        <v>2775</v>
      </c>
      <c r="H3" s="56">
        <f>ROUND(JLY!K10,0)</f>
        <v>2775</v>
      </c>
      <c r="I3" s="40">
        <f>JLY!M10</f>
        <v>0.4474</v>
      </c>
      <c r="J3" s="56">
        <f>ROUND(JLY!O10,0)</f>
        <v>1242</v>
      </c>
      <c r="K3" s="56">
        <f>ROUND(JLY!Q10,0)</f>
        <v>1534</v>
      </c>
      <c r="L3" s="58" t="s">
        <v>319</v>
      </c>
      <c r="M3" t="s">
        <v>291</v>
      </c>
    </row>
    <row r="4" spans="1:13" ht="12.75">
      <c r="A4" s="39">
        <v>2014</v>
      </c>
      <c r="B4" s="41" t="s">
        <v>318</v>
      </c>
      <c r="C4" s="39">
        <v>1</v>
      </c>
      <c r="D4" s="42" t="str">
        <f>JLY!A11</f>
        <v>005</v>
      </c>
      <c r="E4" s="56">
        <f>ROUND(JLY!E11,0)</f>
        <v>0</v>
      </c>
      <c r="F4" s="40">
        <f>JLY!G11</f>
        <v>0.5</v>
      </c>
      <c r="G4" s="56">
        <f>ROUND(JLY!I11,0)</f>
        <v>0</v>
      </c>
      <c r="H4" s="56">
        <f>ROUND(JLY!K11,0)</f>
        <v>0</v>
      </c>
      <c r="I4" s="40">
        <f>JLY!M11</f>
        <v>0.1924</v>
      </c>
      <c r="J4" s="56">
        <f>ROUND(JLY!O11,0)</f>
        <v>0</v>
      </c>
      <c r="K4" s="56">
        <f>ROUND(JLY!Q11,0)</f>
        <v>0</v>
      </c>
      <c r="L4" s="58" t="s">
        <v>319</v>
      </c>
      <c r="M4" t="s">
        <v>291</v>
      </c>
    </row>
    <row r="5" spans="1:13" ht="12.75">
      <c r="A5" s="39">
        <v>2014</v>
      </c>
      <c r="B5" s="41" t="s">
        <v>318</v>
      </c>
      <c r="C5" s="39">
        <v>1</v>
      </c>
      <c r="D5" s="42" t="str">
        <f>JLY!A12</f>
        <v>007</v>
      </c>
      <c r="E5" s="56">
        <f>ROUND(JLY!E12,0)</f>
        <v>0</v>
      </c>
      <c r="F5" s="40">
        <f>JLY!G12</f>
        <v>0.5</v>
      </c>
      <c r="G5" s="56">
        <f>ROUND(JLY!I12,0)</f>
        <v>0</v>
      </c>
      <c r="H5" s="56">
        <f>ROUND(JLY!K12,0)</f>
        <v>0</v>
      </c>
      <c r="I5" s="40">
        <f>JLY!M12</f>
        <v>0.3268</v>
      </c>
      <c r="J5" s="56">
        <f>ROUND(JLY!O12,0)</f>
        <v>0</v>
      </c>
      <c r="K5" s="56">
        <f>ROUND(JLY!Q12,0)</f>
        <v>0</v>
      </c>
      <c r="L5" s="58" t="s">
        <v>319</v>
      </c>
      <c r="M5" t="s">
        <v>291</v>
      </c>
    </row>
    <row r="6" spans="1:13" ht="12.75">
      <c r="A6" s="39">
        <v>2014</v>
      </c>
      <c r="B6" s="41" t="s">
        <v>318</v>
      </c>
      <c r="C6" s="39">
        <v>1</v>
      </c>
      <c r="D6" s="42" t="str">
        <f>JLY!A13</f>
        <v>009</v>
      </c>
      <c r="E6" s="56">
        <f>ROUND(JLY!E13,0)</f>
        <v>327</v>
      </c>
      <c r="F6" s="40">
        <f>JLY!G13</f>
        <v>0.5</v>
      </c>
      <c r="G6" s="56">
        <f>ROUND(JLY!I13,0)</f>
        <v>163</v>
      </c>
      <c r="H6" s="56">
        <f>ROUND(JLY!K13,0)</f>
        <v>163</v>
      </c>
      <c r="I6" s="40">
        <f>JLY!M13</f>
        <v>0.2722</v>
      </c>
      <c r="J6" s="56">
        <f>ROUND(JLY!O13,0)</f>
        <v>44</v>
      </c>
      <c r="K6" s="56">
        <f>ROUND(JLY!Q13,0)</f>
        <v>119</v>
      </c>
      <c r="L6" s="58" t="s">
        <v>319</v>
      </c>
      <c r="M6" t="s">
        <v>291</v>
      </c>
    </row>
    <row r="7" spans="1:13" ht="12.75">
      <c r="A7" s="39">
        <v>2014</v>
      </c>
      <c r="B7" s="41" t="s">
        <v>318</v>
      </c>
      <c r="C7" s="39">
        <v>1</v>
      </c>
      <c r="D7" s="42" t="str">
        <f>JLY!A14</f>
        <v>011</v>
      </c>
      <c r="E7" s="56">
        <f>ROUND(JLY!E14,0)</f>
        <v>980</v>
      </c>
      <c r="F7" s="40">
        <f>JLY!G14</f>
        <v>0.5</v>
      </c>
      <c r="G7" s="56">
        <f>ROUND(JLY!I14,0)</f>
        <v>490</v>
      </c>
      <c r="H7" s="56">
        <f>ROUND(JLY!K14,0)</f>
        <v>490</v>
      </c>
      <c r="I7" s="40">
        <f>JLY!M14</f>
        <v>0.2639</v>
      </c>
      <c r="J7" s="56">
        <f>ROUND(JLY!O14,0)</f>
        <v>129</v>
      </c>
      <c r="K7" s="56">
        <f>ROUND(JLY!Q14,0)</f>
        <v>361</v>
      </c>
      <c r="L7" s="58" t="s">
        <v>319</v>
      </c>
      <c r="M7" t="s">
        <v>291</v>
      </c>
    </row>
    <row r="8" spans="1:13" ht="12.75">
      <c r="A8" s="39">
        <v>2014</v>
      </c>
      <c r="B8" s="41" t="s">
        <v>318</v>
      </c>
      <c r="C8" s="39">
        <v>1</v>
      </c>
      <c r="D8" s="42" t="str">
        <f>JLY!A15</f>
        <v>013</v>
      </c>
      <c r="E8" s="56">
        <f>ROUND(JLY!E15,0)</f>
        <v>2939</v>
      </c>
      <c r="F8" s="40">
        <f>JLY!G15</f>
        <v>0.5</v>
      </c>
      <c r="G8" s="56">
        <f>ROUND(JLY!I15,0)</f>
        <v>1469</v>
      </c>
      <c r="H8" s="56">
        <f>ROUND(JLY!K15,0)</f>
        <v>1469</v>
      </c>
      <c r="I8" s="40">
        <f>JLY!M15</f>
        <v>0.4602</v>
      </c>
      <c r="J8" s="56">
        <f>ROUND(JLY!O15,0)</f>
        <v>676</v>
      </c>
      <c r="K8" s="56">
        <f>ROUND(JLY!Q15,0)</f>
        <v>793</v>
      </c>
      <c r="L8" s="58" t="s">
        <v>319</v>
      </c>
      <c r="M8" t="s">
        <v>291</v>
      </c>
    </row>
    <row r="9" spans="1:13" ht="12.75">
      <c r="A9" s="39">
        <v>2014</v>
      </c>
      <c r="B9" s="41" t="s">
        <v>318</v>
      </c>
      <c r="C9" s="39">
        <v>1</v>
      </c>
      <c r="D9" s="42" t="str">
        <f>JLY!A16</f>
        <v>015</v>
      </c>
      <c r="E9" s="56">
        <f>ROUND(JLY!E16,0)</f>
        <v>4571</v>
      </c>
      <c r="F9" s="40">
        <f>JLY!G16</f>
        <v>0.5</v>
      </c>
      <c r="G9" s="56">
        <f>ROUND(JLY!I16,0)</f>
        <v>2286</v>
      </c>
      <c r="H9" s="56">
        <f>ROUND(JLY!K16,0)</f>
        <v>2286</v>
      </c>
      <c r="I9" s="40">
        <f>JLY!M16</f>
        <v>0.3302</v>
      </c>
      <c r="J9" s="56">
        <f>ROUND(JLY!O16,0)</f>
        <v>755</v>
      </c>
      <c r="K9" s="56">
        <f>ROUND(JLY!Q16,0)</f>
        <v>1531</v>
      </c>
      <c r="L9" s="58" t="s">
        <v>319</v>
      </c>
      <c r="M9" t="s">
        <v>291</v>
      </c>
    </row>
    <row r="10" spans="1:13" ht="12.75">
      <c r="A10" s="39">
        <v>2014</v>
      </c>
      <c r="B10" s="41" t="s">
        <v>318</v>
      </c>
      <c r="C10" s="39">
        <v>1</v>
      </c>
      <c r="D10" s="42" t="str">
        <f>JLY!A17</f>
        <v>017</v>
      </c>
      <c r="E10" s="56">
        <f>ROUND(JLY!E17,0)</f>
        <v>0</v>
      </c>
      <c r="F10" s="40">
        <f>JLY!G17</f>
        <v>0.5</v>
      </c>
      <c r="G10" s="56">
        <f>ROUND(JLY!I17,0)</f>
        <v>0</v>
      </c>
      <c r="H10" s="56">
        <f>ROUND(JLY!K17,0)</f>
        <v>0</v>
      </c>
      <c r="I10" s="40">
        <f>JLY!M17</f>
        <v>0.4278</v>
      </c>
      <c r="J10" s="56">
        <f>ROUND(JLY!O17,0)</f>
        <v>0</v>
      </c>
      <c r="K10" s="56">
        <f>ROUND(JLY!Q17,0)</f>
        <v>0</v>
      </c>
      <c r="L10" s="58" t="s">
        <v>319</v>
      </c>
      <c r="M10" t="s">
        <v>291</v>
      </c>
    </row>
    <row r="11" spans="1:13" ht="12.75">
      <c r="A11" s="39">
        <v>2014</v>
      </c>
      <c r="B11" s="41" t="s">
        <v>318</v>
      </c>
      <c r="C11" s="39">
        <v>1</v>
      </c>
      <c r="D11" s="42" t="str">
        <f>JLY!A18</f>
        <v>019</v>
      </c>
      <c r="E11" s="56">
        <f>ROUND(JLY!E18,0)</f>
        <v>4898</v>
      </c>
      <c r="F11" s="40">
        <f>JLY!G18</f>
        <v>0.5</v>
      </c>
      <c r="G11" s="56">
        <f>ROUND(JLY!I18,0)</f>
        <v>2449</v>
      </c>
      <c r="H11" s="56">
        <f>ROUND(JLY!K18,0)</f>
        <v>2449</v>
      </c>
      <c r="I11" s="40">
        <f>JLY!M18</f>
        <v>0.3111</v>
      </c>
      <c r="J11" s="56">
        <f>ROUND(JLY!O18,0)</f>
        <v>762</v>
      </c>
      <c r="K11" s="56">
        <f>ROUND(JLY!Q18,0)</f>
        <v>1687</v>
      </c>
      <c r="L11" s="58" t="s">
        <v>319</v>
      </c>
      <c r="M11" t="s">
        <v>291</v>
      </c>
    </row>
    <row r="12" spans="1:13" ht="12.75">
      <c r="A12" s="39">
        <v>2014</v>
      </c>
      <c r="B12" s="41" t="s">
        <v>318</v>
      </c>
      <c r="C12" s="39">
        <v>1</v>
      </c>
      <c r="D12" s="42" t="str">
        <f>JLY!A19</f>
        <v>021</v>
      </c>
      <c r="E12" s="56">
        <f>ROUND(JLY!E19,0)</f>
        <v>706</v>
      </c>
      <c r="F12" s="40">
        <f>JLY!G19</f>
        <v>0.5</v>
      </c>
      <c r="G12" s="56">
        <f>ROUND(JLY!I19,0)</f>
        <v>353</v>
      </c>
      <c r="H12" s="56">
        <f>ROUND(JLY!K19,0)</f>
        <v>353</v>
      </c>
      <c r="I12" s="40">
        <f>JLY!M19</f>
        <v>0.2109</v>
      </c>
      <c r="J12" s="56">
        <f>ROUND(JLY!O19,0)</f>
        <v>74</v>
      </c>
      <c r="K12" s="56">
        <f>ROUND(JLY!Q19,0)</f>
        <v>278</v>
      </c>
      <c r="L12" s="58" t="s">
        <v>319</v>
      </c>
      <c r="M12" t="s">
        <v>291</v>
      </c>
    </row>
    <row r="13" spans="1:13" ht="12.75">
      <c r="A13" s="39">
        <v>2014</v>
      </c>
      <c r="B13" s="41" t="s">
        <v>318</v>
      </c>
      <c r="C13" s="39">
        <v>1</v>
      </c>
      <c r="D13" s="42" t="str">
        <f>JLY!A20</f>
        <v>023</v>
      </c>
      <c r="E13" s="56">
        <f>ROUND(JLY!E20,0)</f>
        <v>0</v>
      </c>
      <c r="F13" s="40">
        <f>JLY!G20</f>
        <v>0.5</v>
      </c>
      <c r="G13" s="56">
        <f>ROUND(JLY!I20,0)</f>
        <v>0</v>
      </c>
      <c r="H13" s="56">
        <f>ROUND(JLY!K20,0)</f>
        <v>0</v>
      </c>
      <c r="I13" s="40">
        <f>JLY!M20</f>
        <v>0.3602</v>
      </c>
      <c r="J13" s="56">
        <f>ROUND(JLY!O20,0)</f>
        <v>0</v>
      </c>
      <c r="K13" s="56">
        <f>ROUND(JLY!Q20,0)</f>
        <v>0</v>
      </c>
      <c r="L13" s="58" t="s">
        <v>319</v>
      </c>
      <c r="M13" t="s">
        <v>291</v>
      </c>
    </row>
    <row r="14" spans="1:13" ht="12.75">
      <c r="A14" s="39">
        <v>2014</v>
      </c>
      <c r="B14" s="41" t="s">
        <v>318</v>
      </c>
      <c r="C14" s="39">
        <v>1</v>
      </c>
      <c r="D14" s="42" t="str">
        <f>JLY!A21</f>
        <v>025</v>
      </c>
      <c r="E14" s="56">
        <f>ROUND(JLY!E21,0)</f>
        <v>1306</v>
      </c>
      <c r="F14" s="40">
        <f>JLY!G21</f>
        <v>0.5</v>
      </c>
      <c r="G14" s="56">
        <f>ROUND(JLY!I21,0)</f>
        <v>653</v>
      </c>
      <c r="H14" s="56">
        <f>ROUND(JLY!K21,0)</f>
        <v>653</v>
      </c>
      <c r="I14" s="40">
        <f>JLY!M21</f>
        <v>0.2439</v>
      </c>
      <c r="J14" s="56">
        <f>ROUND(JLY!O21,0)</f>
        <v>159</v>
      </c>
      <c r="K14" s="56">
        <f>ROUND(JLY!Q21,0)</f>
        <v>494</v>
      </c>
      <c r="L14" s="58" t="s">
        <v>319</v>
      </c>
      <c r="M14" t="s">
        <v>291</v>
      </c>
    </row>
    <row r="15" spans="1:13" ht="12.75">
      <c r="A15" s="39">
        <v>2014</v>
      </c>
      <c r="B15" s="41" t="s">
        <v>318</v>
      </c>
      <c r="C15" s="39">
        <v>1</v>
      </c>
      <c r="D15" s="42" t="str">
        <f>JLY!A22</f>
        <v>027</v>
      </c>
      <c r="E15" s="56">
        <f>ROUND(JLY!E22,0)</f>
        <v>2286</v>
      </c>
      <c r="F15" s="40">
        <f>JLY!G22</f>
        <v>0.5</v>
      </c>
      <c r="G15" s="56">
        <f>ROUND(JLY!I22,0)</f>
        <v>1143</v>
      </c>
      <c r="H15" s="56">
        <f>ROUND(JLY!K22,0)</f>
        <v>1143</v>
      </c>
      <c r="I15" s="40">
        <f>JLY!M22</f>
        <v>0.3156</v>
      </c>
      <c r="J15" s="56">
        <f>ROUND(JLY!O22,0)</f>
        <v>361</v>
      </c>
      <c r="K15" s="56">
        <f>ROUND(JLY!Q22,0)</f>
        <v>782</v>
      </c>
      <c r="L15" s="58" t="s">
        <v>319</v>
      </c>
      <c r="M15" t="s">
        <v>291</v>
      </c>
    </row>
    <row r="16" spans="1:13" ht="12.75">
      <c r="A16" s="39">
        <v>2014</v>
      </c>
      <c r="B16" s="41" t="s">
        <v>318</v>
      </c>
      <c r="C16" s="39">
        <v>1</v>
      </c>
      <c r="D16" s="42" t="str">
        <f>JLY!A23</f>
        <v>029</v>
      </c>
      <c r="E16" s="56">
        <f>ROUND(JLY!E23,0)</f>
        <v>0</v>
      </c>
      <c r="F16" s="40">
        <f>JLY!G23</f>
        <v>0.5</v>
      </c>
      <c r="G16" s="56">
        <f>ROUND(JLY!I23,0)</f>
        <v>0</v>
      </c>
      <c r="H16" s="56">
        <f>ROUND(JLY!K23,0)</f>
        <v>0</v>
      </c>
      <c r="I16" s="40">
        <f>JLY!M23</f>
        <v>0.2023</v>
      </c>
      <c r="J16" s="56">
        <f>ROUND(JLY!O23,0)</f>
        <v>0</v>
      </c>
      <c r="K16" s="56">
        <f>ROUND(JLY!Q23,0)</f>
        <v>0</v>
      </c>
      <c r="L16" s="58" t="s">
        <v>319</v>
      </c>
      <c r="M16" t="s">
        <v>291</v>
      </c>
    </row>
    <row r="17" spans="1:13" ht="12.75">
      <c r="A17" s="39">
        <v>2014</v>
      </c>
      <c r="B17" s="41" t="s">
        <v>318</v>
      </c>
      <c r="C17" s="39">
        <v>1</v>
      </c>
      <c r="D17" s="42" t="str">
        <f>JLY!A24</f>
        <v>031</v>
      </c>
      <c r="E17" s="56">
        <f>ROUND(JLY!E24,0)</f>
        <v>980</v>
      </c>
      <c r="F17" s="40">
        <f>JLY!G24</f>
        <v>0.5</v>
      </c>
      <c r="G17" s="56">
        <f>ROUND(JLY!I24,0)</f>
        <v>490</v>
      </c>
      <c r="H17" s="56">
        <f>ROUND(JLY!K24,0)</f>
        <v>490</v>
      </c>
      <c r="I17" s="40">
        <f>JLY!M24</f>
        <v>0.3107</v>
      </c>
      <c r="J17" s="56">
        <f>ROUND(JLY!O24,0)</f>
        <v>152</v>
      </c>
      <c r="K17" s="56">
        <f>ROUND(JLY!Q24,0)</f>
        <v>338</v>
      </c>
      <c r="L17" s="58" t="s">
        <v>319</v>
      </c>
      <c r="M17" t="s">
        <v>291</v>
      </c>
    </row>
    <row r="18" spans="1:13" ht="12.75">
      <c r="A18" s="39">
        <v>2014</v>
      </c>
      <c r="B18" s="41" t="s">
        <v>318</v>
      </c>
      <c r="C18" s="39">
        <v>1</v>
      </c>
      <c r="D18" s="42" t="str">
        <f>JLY!A25</f>
        <v>033</v>
      </c>
      <c r="E18" s="56">
        <f>ROUND(JLY!E25,0)</f>
        <v>1306</v>
      </c>
      <c r="F18" s="40">
        <f>JLY!G25</f>
        <v>0.5</v>
      </c>
      <c r="G18" s="56">
        <f>ROUND(JLY!I25,0)</f>
        <v>653</v>
      </c>
      <c r="H18" s="56">
        <f>ROUND(JLY!K25,0)</f>
        <v>653</v>
      </c>
      <c r="I18" s="40">
        <f>JLY!M25</f>
        <v>0.3308</v>
      </c>
      <c r="J18" s="56">
        <f>ROUND(JLY!O25,0)</f>
        <v>216</v>
      </c>
      <c r="K18" s="56">
        <f>ROUND(JLY!Q25,0)</f>
        <v>437</v>
      </c>
      <c r="L18" s="58" t="s">
        <v>319</v>
      </c>
      <c r="M18" t="s">
        <v>291</v>
      </c>
    </row>
    <row r="19" spans="1:13" ht="12.75">
      <c r="A19" s="39">
        <v>2014</v>
      </c>
      <c r="B19" s="41" t="s">
        <v>318</v>
      </c>
      <c r="C19" s="39">
        <v>1</v>
      </c>
      <c r="D19" s="42" t="str">
        <f>JLY!A26</f>
        <v>035</v>
      </c>
      <c r="E19" s="56">
        <f>ROUND(JLY!E26,0)</f>
        <v>2939</v>
      </c>
      <c r="F19" s="40">
        <f>JLY!G26</f>
        <v>0.5</v>
      </c>
      <c r="G19" s="56">
        <f>ROUND(JLY!I26,0)</f>
        <v>1469</v>
      </c>
      <c r="H19" s="56">
        <f>ROUND(JLY!K26,0)</f>
        <v>1469</v>
      </c>
      <c r="I19" s="40">
        <f>JLY!M26</f>
        <v>0.291</v>
      </c>
      <c r="J19" s="56">
        <f>ROUND(JLY!O26,0)</f>
        <v>428</v>
      </c>
      <c r="K19" s="56">
        <f>ROUND(JLY!Q26,0)</f>
        <v>1042</v>
      </c>
      <c r="L19" s="58" t="s">
        <v>319</v>
      </c>
      <c r="M19" t="s">
        <v>291</v>
      </c>
    </row>
    <row r="20" spans="1:13" ht="12.75">
      <c r="A20" s="39">
        <v>2014</v>
      </c>
      <c r="B20" s="41" t="s">
        <v>318</v>
      </c>
      <c r="C20" s="39">
        <v>1</v>
      </c>
      <c r="D20" s="42" t="str">
        <f>JLY!A27</f>
        <v>036</v>
      </c>
      <c r="E20" s="56">
        <f>ROUND(JLY!E27,0)</f>
        <v>0</v>
      </c>
      <c r="F20" s="40">
        <f>JLY!G27</f>
        <v>0.5</v>
      </c>
      <c r="G20" s="56">
        <f>ROUND(JLY!I27,0)</f>
        <v>0</v>
      </c>
      <c r="H20" s="56">
        <f>ROUND(JLY!K27,0)</f>
        <v>0</v>
      </c>
      <c r="I20" s="40">
        <f>JLY!M27</f>
        <v>0.3131</v>
      </c>
      <c r="J20" s="56">
        <f>ROUND(JLY!O27,0)</f>
        <v>0</v>
      </c>
      <c r="K20" s="56">
        <f>ROUND(JLY!Q27,0)</f>
        <v>0</v>
      </c>
      <c r="L20" s="58" t="s">
        <v>319</v>
      </c>
      <c r="M20" t="s">
        <v>291</v>
      </c>
    </row>
    <row r="21" spans="1:13" ht="12.75">
      <c r="A21" s="39">
        <v>2014</v>
      </c>
      <c r="B21" s="41" t="s">
        <v>318</v>
      </c>
      <c r="C21" s="39">
        <v>1</v>
      </c>
      <c r="D21" s="42" t="str">
        <f>JLY!A28</f>
        <v>037</v>
      </c>
      <c r="E21" s="56">
        <f>ROUND(JLY!E28,0)</f>
        <v>327</v>
      </c>
      <c r="F21" s="40">
        <f>JLY!G28</f>
        <v>0.5</v>
      </c>
      <c r="G21" s="56">
        <f>ROUND(JLY!I28,0)</f>
        <v>163</v>
      </c>
      <c r="H21" s="56">
        <f>ROUND(JLY!K28,0)</f>
        <v>163</v>
      </c>
      <c r="I21" s="40">
        <f>JLY!M28</f>
        <v>0.2204</v>
      </c>
      <c r="J21" s="56">
        <f>ROUND(JLY!O28,0)</f>
        <v>36</v>
      </c>
      <c r="K21" s="56">
        <f>ROUND(JLY!Q28,0)</f>
        <v>127</v>
      </c>
      <c r="L21" s="58" t="s">
        <v>319</v>
      </c>
      <c r="M21" t="s">
        <v>291</v>
      </c>
    </row>
    <row r="22" spans="1:13" ht="12.75">
      <c r="A22" s="39">
        <v>2014</v>
      </c>
      <c r="B22" s="41" t="s">
        <v>318</v>
      </c>
      <c r="C22" s="39">
        <v>1</v>
      </c>
      <c r="D22" s="42" t="str">
        <f>JLY!A29</f>
        <v>041</v>
      </c>
      <c r="E22" s="56">
        <f>ROUND(JLY!E29,0)</f>
        <v>6857</v>
      </c>
      <c r="F22" s="40">
        <f>JLY!G29</f>
        <v>0.5</v>
      </c>
      <c r="G22" s="56">
        <f>ROUND(JLY!I29,0)</f>
        <v>3428</v>
      </c>
      <c r="H22" s="56">
        <f>ROUND(JLY!K29,0)</f>
        <v>3428</v>
      </c>
      <c r="I22" s="40">
        <f>JLY!M29</f>
        <v>0.3853</v>
      </c>
      <c r="J22" s="56">
        <f>ROUND(JLY!O29,0)</f>
        <v>1321</v>
      </c>
      <c r="K22" s="56">
        <f>ROUND(JLY!Q29,0)</f>
        <v>2107</v>
      </c>
      <c r="L22" s="58" t="s">
        <v>319</v>
      </c>
      <c r="M22" t="s">
        <v>291</v>
      </c>
    </row>
    <row r="23" spans="1:13" ht="12.75">
      <c r="A23" s="39">
        <v>2014</v>
      </c>
      <c r="B23" s="41" t="s">
        <v>318</v>
      </c>
      <c r="C23" s="39">
        <v>1</v>
      </c>
      <c r="D23" s="42" t="str">
        <f>JLY!A30</f>
        <v>043</v>
      </c>
      <c r="E23" s="56">
        <f>ROUND(JLY!E30,0)</f>
        <v>0</v>
      </c>
      <c r="F23" s="40">
        <f>JLY!G30</f>
        <v>0.5</v>
      </c>
      <c r="G23" s="56">
        <f>ROUND(JLY!I30,0)</f>
        <v>0</v>
      </c>
      <c r="H23" s="56">
        <f>ROUND(JLY!K30,0)</f>
        <v>0</v>
      </c>
      <c r="I23" s="40">
        <f>JLY!M30</f>
        <v>0.4797</v>
      </c>
      <c r="J23" s="56">
        <f>ROUND(JLY!O30,0)</f>
        <v>0</v>
      </c>
      <c r="K23" s="56">
        <f>ROUND(JLY!Q30,0)</f>
        <v>0</v>
      </c>
      <c r="L23" s="58" t="s">
        <v>319</v>
      </c>
      <c r="M23" t="s">
        <v>291</v>
      </c>
    </row>
    <row r="24" spans="1:13" ht="12.75">
      <c r="A24" s="39">
        <v>2014</v>
      </c>
      <c r="B24" s="41" t="s">
        <v>318</v>
      </c>
      <c r="C24" s="39">
        <v>1</v>
      </c>
      <c r="D24" s="42" t="str">
        <f>JLY!A31</f>
        <v>045</v>
      </c>
      <c r="E24" s="56">
        <f>ROUND(JLY!E31,0)</f>
        <v>0</v>
      </c>
      <c r="F24" s="40">
        <f>JLY!G31</f>
        <v>0.5</v>
      </c>
      <c r="G24" s="56">
        <f>ROUND(JLY!I31,0)</f>
        <v>0</v>
      </c>
      <c r="H24" s="56">
        <f>ROUND(JLY!K31,0)</f>
        <v>0</v>
      </c>
      <c r="I24" s="40">
        <f>JLY!M31</f>
        <v>0.2901</v>
      </c>
      <c r="J24" s="56">
        <f>ROUND(JLY!O31,0)</f>
        <v>0</v>
      </c>
      <c r="K24" s="56">
        <f>ROUND(JLY!Q31,0)</f>
        <v>0</v>
      </c>
      <c r="L24" s="58" t="s">
        <v>319</v>
      </c>
      <c r="M24" t="s">
        <v>291</v>
      </c>
    </row>
    <row r="25" spans="1:13" ht="12.75">
      <c r="A25" s="39">
        <v>2014</v>
      </c>
      <c r="B25" s="41" t="s">
        <v>318</v>
      </c>
      <c r="C25" s="39">
        <v>1</v>
      </c>
      <c r="D25" s="42" t="str">
        <f>JLY!A32</f>
        <v>047</v>
      </c>
      <c r="E25" s="56">
        <f>ROUND(JLY!E32,0)</f>
        <v>1959</v>
      </c>
      <c r="F25" s="40">
        <f>JLY!G32</f>
        <v>0.5</v>
      </c>
      <c r="G25" s="56">
        <f>ROUND(JLY!I32,0)</f>
        <v>980</v>
      </c>
      <c r="H25" s="56">
        <f>ROUND(JLY!K32,0)</f>
        <v>980</v>
      </c>
      <c r="I25" s="40">
        <f>JLY!M32</f>
        <v>0.3767</v>
      </c>
      <c r="J25" s="56">
        <f>ROUND(JLY!O32,0)</f>
        <v>369</v>
      </c>
      <c r="K25" s="56">
        <f>ROUND(JLY!Q32,0)</f>
        <v>611</v>
      </c>
      <c r="L25" s="58" t="s">
        <v>319</v>
      </c>
      <c r="M25" t="s">
        <v>291</v>
      </c>
    </row>
    <row r="26" spans="1:13" ht="12.75">
      <c r="A26" s="39">
        <v>2014</v>
      </c>
      <c r="B26" s="41" t="s">
        <v>318</v>
      </c>
      <c r="C26" s="39">
        <v>1</v>
      </c>
      <c r="D26" s="42" t="str">
        <f>JLY!A33</f>
        <v>049</v>
      </c>
      <c r="E26" s="56">
        <f>ROUND(JLY!E33,0)</f>
        <v>0</v>
      </c>
      <c r="F26" s="40">
        <f>JLY!G33</f>
        <v>0.5</v>
      </c>
      <c r="G26" s="56">
        <f>ROUND(JLY!I33,0)</f>
        <v>0</v>
      </c>
      <c r="H26" s="56">
        <f>ROUND(JLY!K33,0)</f>
        <v>0</v>
      </c>
      <c r="I26" s="40">
        <f>JLY!M33</f>
        <v>0.304</v>
      </c>
      <c r="J26" s="56">
        <f>ROUND(JLY!O33,0)</f>
        <v>0</v>
      </c>
      <c r="K26" s="56">
        <f>ROUND(JLY!Q33,0)</f>
        <v>0</v>
      </c>
      <c r="L26" s="58" t="s">
        <v>319</v>
      </c>
      <c r="M26" t="s">
        <v>291</v>
      </c>
    </row>
    <row r="27" spans="1:13" ht="12.75">
      <c r="A27" s="39">
        <v>2014</v>
      </c>
      <c r="B27" s="41" t="s">
        <v>318</v>
      </c>
      <c r="C27" s="39">
        <v>1</v>
      </c>
      <c r="D27" s="42" t="str">
        <f>JLY!A34</f>
        <v>051</v>
      </c>
      <c r="E27" s="56">
        <f>ROUND(JLY!E34,0)</f>
        <v>2939</v>
      </c>
      <c r="F27" s="40">
        <f>JLY!G34</f>
        <v>0.5</v>
      </c>
      <c r="G27" s="56">
        <f>ROUND(JLY!I34,0)</f>
        <v>1469</v>
      </c>
      <c r="H27" s="56">
        <f>ROUND(JLY!K34,0)</f>
        <v>1469</v>
      </c>
      <c r="I27" s="40">
        <f>JLY!M34</f>
        <v>0.3042</v>
      </c>
      <c r="J27" s="56">
        <f>ROUND(JLY!O34,0)</f>
        <v>447</v>
      </c>
      <c r="K27" s="56">
        <f>ROUND(JLY!Q34,0)</f>
        <v>1022</v>
      </c>
      <c r="L27" s="58" t="s">
        <v>319</v>
      </c>
      <c r="M27" t="s">
        <v>291</v>
      </c>
    </row>
    <row r="28" spans="1:13" ht="12.75">
      <c r="A28" s="39">
        <v>2014</v>
      </c>
      <c r="B28" s="41" t="s">
        <v>318</v>
      </c>
      <c r="C28" s="39">
        <v>1</v>
      </c>
      <c r="D28" s="42" t="str">
        <f>JLY!A35</f>
        <v>053</v>
      </c>
      <c r="E28" s="56">
        <f>ROUND(JLY!E35,0)</f>
        <v>2286</v>
      </c>
      <c r="F28" s="40">
        <f>JLY!G35</f>
        <v>0.5</v>
      </c>
      <c r="G28" s="56">
        <f>ROUND(JLY!I35,0)</f>
        <v>1143</v>
      </c>
      <c r="H28" s="56">
        <f>ROUND(JLY!K35,0)</f>
        <v>1143</v>
      </c>
      <c r="I28" s="40">
        <f>JLY!M35</f>
        <v>0.3358</v>
      </c>
      <c r="J28" s="56">
        <f>ROUND(JLY!O35,0)</f>
        <v>384</v>
      </c>
      <c r="K28" s="56">
        <f>ROUND(JLY!Q35,0)</f>
        <v>759</v>
      </c>
      <c r="L28" s="58" t="s">
        <v>319</v>
      </c>
      <c r="M28" t="s">
        <v>291</v>
      </c>
    </row>
    <row r="29" spans="1:13" ht="12.75">
      <c r="A29" s="39">
        <v>2014</v>
      </c>
      <c r="B29" s="41" t="s">
        <v>318</v>
      </c>
      <c r="C29" s="39">
        <v>1</v>
      </c>
      <c r="D29" s="42" t="str">
        <f>JLY!A36</f>
        <v>057</v>
      </c>
      <c r="E29" s="56">
        <f>ROUND(JLY!E36,0)</f>
        <v>327</v>
      </c>
      <c r="F29" s="40">
        <f>JLY!G36</f>
        <v>0.5</v>
      </c>
      <c r="G29" s="56">
        <f>ROUND(JLY!I36,0)</f>
        <v>163</v>
      </c>
      <c r="H29" s="56">
        <f>ROUND(JLY!K36,0)</f>
        <v>163</v>
      </c>
      <c r="I29" s="40">
        <f>JLY!M36</f>
        <v>0.3853</v>
      </c>
      <c r="J29" s="56">
        <f>ROUND(JLY!O36,0)</f>
        <v>63</v>
      </c>
      <c r="K29" s="56">
        <f>ROUND(JLY!Q36,0)</f>
        <v>100</v>
      </c>
      <c r="L29" s="58" t="s">
        <v>319</v>
      </c>
      <c r="M29" t="s">
        <v>291</v>
      </c>
    </row>
    <row r="30" spans="1:13" ht="12.75">
      <c r="A30" s="39">
        <v>2014</v>
      </c>
      <c r="B30" s="41" t="s">
        <v>318</v>
      </c>
      <c r="C30" s="39">
        <v>1</v>
      </c>
      <c r="D30" s="42" t="str">
        <f>JLY!A37</f>
        <v>059</v>
      </c>
      <c r="E30" s="56">
        <f>ROUND(JLY!E37,0)</f>
        <v>14246</v>
      </c>
      <c r="F30" s="40">
        <f>JLY!G37</f>
        <v>0.5</v>
      </c>
      <c r="G30" s="56">
        <f>ROUND(JLY!I37,0)</f>
        <v>7123</v>
      </c>
      <c r="H30" s="56">
        <f>ROUND(JLY!K37,0)</f>
        <v>7123</v>
      </c>
      <c r="I30" s="40">
        <f>JLY!M37</f>
        <v>0.4611</v>
      </c>
      <c r="J30" s="56">
        <f>ROUND(JLY!O37,0)</f>
        <v>3284</v>
      </c>
      <c r="K30" s="56">
        <f>ROUND(JLY!Q37,0)</f>
        <v>3839</v>
      </c>
      <c r="L30" s="58" t="s">
        <v>319</v>
      </c>
      <c r="M30" t="s">
        <v>291</v>
      </c>
    </row>
    <row r="31" spans="1:13" ht="12.75">
      <c r="A31" s="39">
        <v>2014</v>
      </c>
      <c r="B31" s="41" t="s">
        <v>318</v>
      </c>
      <c r="C31" s="39">
        <v>1</v>
      </c>
      <c r="D31" s="42" t="str">
        <f>JLY!A38</f>
        <v>061</v>
      </c>
      <c r="E31" s="56">
        <f>ROUND(JLY!E38,0)</f>
        <v>0</v>
      </c>
      <c r="F31" s="40">
        <f>JLY!G38</f>
        <v>0.5</v>
      </c>
      <c r="G31" s="56">
        <f>ROUND(JLY!I38,0)</f>
        <v>0</v>
      </c>
      <c r="H31" s="56">
        <f>ROUND(JLY!K38,0)</f>
        <v>0</v>
      </c>
      <c r="I31" s="40">
        <f>JLY!M38</f>
        <v>0.4584</v>
      </c>
      <c r="J31" s="56">
        <f>ROUND(JLY!O38,0)</f>
        <v>0</v>
      </c>
      <c r="K31" s="56">
        <f>ROUND(JLY!Q38,0)</f>
        <v>0</v>
      </c>
      <c r="L31" s="58" t="s">
        <v>319</v>
      </c>
      <c r="M31" t="s">
        <v>291</v>
      </c>
    </row>
    <row r="32" spans="1:13" ht="12.75">
      <c r="A32" s="39">
        <v>2014</v>
      </c>
      <c r="B32" s="41" t="s">
        <v>318</v>
      </c>
      <c r="C32" s="39">
        <v>1</v>
      </c>
      <c r="D32" s="42" t="str">
        <f>JLY!A39</f>
        <v>063</v>
      </c>
      <c r="E32" s="56">
        <f>ROUND(JLY!E39,0)</f>
        <v>653</v>
      </c>
      <c r="F32" s="40">
        <f>JLY!G39</f>
        <v>0.5</v>
      </c>
      <c r="G32" s="56">
        <f>ROUND(JLY!I39,0)</f>
        <v>327</v>
      </c>
      <c r="H32" s="56">
        <f>ROUND(JLY!K39,0)</f>
        <v>327</v>
      </c>
      <c r="I32" s="40">
        <f>JLY!M39</f>
        <v>0.2324</v>
      </c>
      <c r="J32" s="56">
        <f>ROUND(JLY!O39,0)</f>
        <v>76</v>
      </c>
      <c r="K32" s="56">
        <f>ROUND(JLY!Q39,0)</f>
        <v>251</v>
      </c>
      <c r="L32" s="58" t="s">
        <v>319</v>
      </c>
      <c r="M32" t="s">
        <v>291</v>
      </c>
    </row>
    <row r="33" spans="1:13" ht="12.75">
      <c r="A33" s="39">
        <v>2014</v>
      </c>
      <c r="B33" s="41" t="s">
        <v>318</v>
      </c>
      <c r="C33" s="39">
        <v>1</v>
      </c>
      <c r="D33" s="42" t="str">
        <f>JLY!A40</f>
        <v>065</v>
      </c>
      <c r="E33" s="56">
        <f>ROUND(JLY!E40,0)</f>
        <v>0</v>
      </c>
      <c r="F33" s="40">
        <f>JLY!G40</f>
        <v>0.5</v>
      </c>
      <c r="G33" s="56">
        <f>ROUND(JLY!I40,0)</f>
        <v>0</v>
      </c>
      <c r="H33" s="56">
        <f>ROUND(JLY!K40,0)</f>
        <v>0</v>
      </c>
      <c r="I33" s="40">
        <f>JLY!M40</f>
        <v>0.3811</v>
      </c>
      <c r="J33" s="56">
        <f>ROUND(JLY!O40,0)</f>
        <v>0</v>
      </c>
      <c r="K33" s="56">
        <f>ROUND(JLY!Q40,0)</f>
        <v>0</v>
      </c>
      <c r="L33" s="58" t="s">
        <v>319</v>
      </c>
      <c r="M33" t="s">
        <v>291</v>
      </c>
    </row>
    <row r="34" spans="1:13" ht="12.75">
      <c r="A34" s="39">
        <v>2014</v>
      </c>
      <c r="B34" s="41" t="s">
        <v>318</v>
      </c>
      <c r="C34" s="39">
        <v>1</v>
      </c>
      <c r="D34" s="42" t="str">
        <f>JLY!A41</f>
        <v>067</v>
      </c>
      <c r="E34" s="56">
        <f>ROUND(JLY!E41,0)</f>
        <v>8163</v>
      </c>
      <c r="F34" s="40">
        <f>JLY!G41</f>
        <v>0.5</v>
      </c>
      <c r="G34" s="56">
        <f>ROUND(JLY!I41,0)</f>
        <v>4081</v>
      </c>
      <c r="H34" s="56">
        <f>ROUND(JLY!K41,0)</f>
        <v>4081</v>
      </c>
      <c r="I34" s="40">
        <f>JLY!M41</f>
        <v>0.283</v>
      </c>
      <c r="J34" s="56">
        <f>ROUND(JLY!O41,0)</f>
        <v>1155</v>
      </c>
      <c r="K34" s="56">
        <f>ROUND(JLY!Q41,0)</f>
        <v>2926</v>
      </c>
      <c r="L34" s="58" t="s">
        <v>319</v>
      </c>
      <c r="M34" t="s">
        <v>291</v>
      </c>
    </row>
    <row r="35" spans="1:13" ht="12.75">
      <c r="A35" s="39">
        <v>2014</v>
      </c>
      <c r="B35" s="41" t="s">
        <v>318</v>
      </c>
      <c r="C35" s="39">
        <v>1</v>
      </c>
      <c r="D35" s="42" t="str">
        <f>JLY!A42</f>
        <v>069</v>
      </c>
      <c r="E35" s="56">
        <f>ROUND(JLY!E42,0)</f>
        <v>0</v>
      </c>
      <c r="F35" s="40">
        <f>JLY!G42</f>
        <v>0.5</v>
      </c>
      <c r="G35" s="56">
        <f>ROUND(JLY!I42,0)</f>
        <v>0</v>
      </c>
      <c r="H35" s="56">
        <f>ROUND(JLY!K42,0)</f>
        <v>0</v>
      </c>
      <c r="I35" s="40">
        <f>JLY!M42</f>
        <v>0.4348</v>
      </c>
      <c r="J35" s="56">
        <f>ROUND(JLY!O42,0)</f>
        <v>0</v>
      </c>
      <c r="K35" s="56">
        <f>ROUND(JLY!Q42,0)</f>
        <v>0</v>
      </c>
      <c r="L35" s="58" t="s">
        <v>319</v>
      </c>
      <c r="M35" t="s">
        <v>291</v>
      </c>
    </row>
    <row r="36" spans="1:13" ht="12.75">
      <c r="A36" s="39">
        <v>2014</v>
      </c>
      <c r="B36" s="41" t="s">
        <v>318</v>
      </c>
      <c r="C36" s="39">
        <v>1</v>
      </c>
      <c r="D36" s="42" t="str">
        <f>JLY!A43</f>
        <v>071</v>
      </c>
      <c r="E36" s="56">
        <f>ROUND(JLY!E43,0)</f>
        <v>980</v>
      </c>
      <c r="F36" s="40">
        <f>JLY!G43</f>
        <v>0.5</v>
      </c>
      <c r="G36" s="56">
        <f>ROUND(JLY!I43,0)</f>
        <v>490</v>
      </c>
      <c r="H36" s="56">
        <f>ROUND(JLY!K43,0)</f>
        <v>490</v>
      </c>
      <c r="I36" s="40">
        <f>JLY!M43</f>
        <v>0.2898</v>
      </c>
      <c r="J36" s="56">
        <f>ROUND(JLY!O43,0)</f>
        <v>142</v>
      </c>
      <c r="K36" s="56">
        <f>ROUND(JLY!Q43,0)</f>
        <v>348</v>
      </c>
      <c r="L36" s="58" t="s">
        <v>319</v>
      </c>
      <c r="M36" t="s">
        <v>291</v>
      </c>
    </row>
    <row r="37" spans="1:13" ht="12.75">
      <c r="A37" s="39">
        <v>2014</v>
      </c>
      <c r="B37" s="41" t="s">
        <v>318</v>
      </c>
      <c r="C37" s="39">
        <v>1</v>
      </c>
      <c r="D37" s="42" t="str">
        <f>JLY!A44</f>
        <v>073</v>
      </c>
      <c r="E37" s="56">
        <f>ROUND(JLY!E44,0)</f>
        <v>980</v>
      </c>
      <c r="F37" s="40">
        <f>JLY!G44</f>
        <v>0.5</v>
      </c>
      <c r="G37" s="56">
        <f>ROUND(JLY!I44,0)</f>
        <v>490</v>
      </c>
      <c r="H37" s="56">
        <f>ROUND(JLY!K44,0)</f>
        <v>490</v>
      </c>
      <c r="I37" s="40">
        <f>JLY!M44</f>
        <v>0.3687</v>
      </c>
      <c r="J37" s="56">
        <f>ROUND(JLY!O44,0)</f>
        <v>181</v>
      </c>
      <c r="K37" s="56">
        <f>ROUND(JLY!Q44,0)</f>
        <v>309</v>
      </c>
      <c r="L37" s="58" t="s">
        <v>319</v>
      </c>
      <c r="M37" t="s">
        <v>291</v>
      </c>
    </row>
    <row r="38" spans="1:13" ht="12.75">
      <c r="A38" s="39">
        <v>2014</v>
      </c>
      <c r="B38" s="41" t="s">
        <v>318</v>
      </c>
      <c r="C38" s="39">
        <v>1</v>
      </c>
      <c r="D38" s="42" t="str">
        <f>JLY!A45</f>
        <v>075</v>
      </c>
      <c r="E38" s="56">
        <f>ROUND(JLY!E45,0)</f>
        <v>1969</v>
      </c>
      <c r="F38" s="40">
        <f>JLY!G45</f>
        <v>0.5</v>
      </c>
      <c r="G38" s="56">
        <f>ROUND(JLY!I45,0)</f>
        <v>985</v>
      </c>
      <c r="H38" s="56">
        <f>ROUND(JLY!K45,0)</f>
        <v>985</v>
      </c>
      <c r="I38" s="40">
        <f>JLY!M45</f>
        <v>0.4871</v>
      </c>
      <c r="J38" s="56">
        <f>ROUND(JLY!O45,0)</f>
        <v>480</v>
      </c>
      <c r="K38" s="56">
        <f>ROUND(JLY!Q45,0)</f>
        <v>505</v>
      </c>
      <c r="L38" s="58" t="s">
        <v>319</v>
      </c>
      <c r="M38" t="s">
        <v>291</v>
      </c>
    </row>
    <row r="39" spans="1:13" ht="12.75">
      <c r="A39" s="39">
        <v>2014</v>
      </c>
      <c r="B39" s="41" t="s">
        <v>318</v>
      </c>
      <c r="C39" s="39">
        <v>1</v>
      </c>
      <c r="D39" s="42" t="str">
        <f>JLY!A46</f>
        <v>077</v>
      </c>
      <c r="E39" s="56">
        <f>ROUND(JLY!E46,0)</f>
        <v>1959</v>
      </c>
      <c r="F39" s="40">
        <f>JLY!G46</f>
        <v>0.5</v>
      </c>
      <c r="G39" s="56">
        <f>ROUND(JLY!I46,0)</f>
        <v>980</v>
      </c>
      <c r="H39" s="56">
        <f>ROUND(JLY!K46,0)</f>
        <v>980</v>
      </c>
      <c r="I39" s="40">
        <f>JLY!M46</f>
        <v>0.2109</v>
      </c>
      <c r="J39" s="56">
        <f>ROUND(JLY!O46,0)</f>
        <v>207</v>
      </c>
      <c r="K39" s="56">
        <f>ROUND(JLY!Q46,0)</f>
        <v>773</v>
      </c>
      <c r="L39" s="58" t="s">
        <v>319</v>
      </c>
      <c r="M39" t="s">
        <v>291</v>
      </c>
    </row>
    <row r="40" spans="1:13" ht="12.75">
      <c r="A40" s="39">
        <v>2014</v>
      </c>
      <c r="B40" s="41" t="s">
        <v>318</v>
      </c>
      <c r="C40" s="39">
        <v>1</v>
      </c>
      <c r="D40" s="42" t="str">
        <f>JLY!A47</f>
        <v>079</v>
      </c>
      <c r="E40" s="56">
        <f>ROUND(JLY!E47,0)</f>
        <v>0</v>
      </c>
      <c r="F40" s="40">
        <f>JLY!G47</f>
        <v>0.5</v>
      </c>
      <c r="G40" s="56">
        <f>ROUND(JLY!I47,0)</f>
        <v>0</v>
      </c>
      <c r="H40" s="56">
        <f>ROUND(JLY!K47,0)</f>
        <v>0</v>
      </c>
      <c r="I40" s="40">
        <f>JLY!M47</f>
        <v>0.3471</v>
      </c>
      <c r="J40" s="56">
        <f>ROUND(JLY!O47,0)</f>
        <v>0</v>
      </c>
      <c r="K40" s="56">
        <f>ROUND(JLY!Q47,0)</f>
        <v>0</v>
      </c>
      <c r="L40" s="58" t="s">
        <v>319</v>
      </c>
      <c r="M40" t="s">
        <v>291</v>
      </c>
    </row>
    <row r="41" spans="1:13" ht="12.75">
      <c r="A41" s="39">
        <v>2014</v>
      </c>
      <c r="B41" s="41" t="s">
        <v>318</v>
      </c>
      <c r="C41" s="39">
        <v>1</v>
      </c>
      <c r="D41" s="42" t="str">
        <f>JLY!A48</f>
        <v>081</v>
      </c>
      <c r="E41" s="56">
        <f>ROUND(JLY!E48,0)</f>
        <v>653</v>
      </c>
      <c r="F41" s="40">
        <f>JLY!G48</f>
        <v>0.5</v>
      </c>
      <c r="G41" s="56">
        <f>ROUND(JLY!I48,0)</f>
        <v>327</v>
      </c>
      <c r="H41" s="56">
        <f>ROUND(JLY!K48,0)</f>
        <v>327</v>
      </c>
      <c r="I41" s="40">
        <f>JLY!M48</f>
        <v>0.2266</v>
      </c>
      <c r="J41" s="56">
        <f>ROUND(JLY!O48,0)</f>
        <v>74</v>
      </c>
      <c r="K41" s="56">
        <f>ROUND(JLY!Q48,0)</f>
        <v>253</v>
      </c>
      <c r="L41" s="58" t="s">
        <v>319</v>
      </c>
      <c r="M41" t="s">
        <v>291</v>
      </c>
    </row>
    <row r="42" spans="1:13" ht="12.75">
      <c r="A42" s="39">
        <v>2014</v>
      </c>
      <c r="B42" s="41" t="s">
        <v>318</v>
      </c>
      <c r="C42" s="39">
        <v>1</v>
      </c>
      <c r="D42" s="42" t="str">
        <f>JLY!A49</f>
        <v>083</v>
      </c>
      <c r="E42" s="56">
        <f>ROUND(JLY!E49,0)</f>
        <v>653</v>
      </c>
      <c r="F42" s="40">
        <f>JLY!G49</f>
        <v>0.5</v>
      </c>
      <c r="G42" s="56">
        <f>ROUND(JLY!I49,0)</f>
        <v>327</v>
      </c>
      <c r="H42" s="56">
        <f>ROUND(JLY!K49,0)</f>
        <v>327</v>
      </c>
      <c r="I42" s="40">
        <f>JLY!M49</f>
        <v>0.2335</v>
      </c>
      <c r="J42" s="56">
        <f>ROUND(JLY!O49,0)</f>
        <v>76</v>
      </c>
      <c r="K42" s="56">
        <f>ROUND(JLY!Q49,0)</f>
        <v>250</v>
      </c>
      <c r="L42" s="58" t="s">
        <v>319</v>
      </c>
      <c r="M42" t="s">
        <v>291</v>
      </c>
    </row>
    <row r="43" spans="1:13" ht="12.75">
      <c r="A43" s="39">
        <v>2014</v>
      </c>
      <c r="B43" s="41" t="s">
        <v>318</v>
      </c>
      <c r="C43" s="39">
        <v>1</v>
      </c>
      <c r="D43" s="42" t="str">
        <f>JLY!A50</f>
        <v>085</v>
      </c>
      <c r="E43" s="56">
        <f>ROUND(JLY!E50,0)</f>
        <v>1306</v>
      </c>
      <c r="F43" s="40">
        <f>JLY!G50</f>
        <v>0.5</v>
      </c>
      <c r="G43" s="56">
        <f>ROUND(JLY!I50,0)</f>
        <v>653</v>
      </c>
      <c r="H43" s="56">
        <f>ROUND(JLY!K50,0)</f>
        <v>653</v>
      </c>
      <c r="I43" s="40">
        <f>JLY!M50</f>
        <v>0.4444</v>
      </c>
      <c r="J43" s="56">
        <f>ROUND(JLY!O50,0)</f>
        <v>290</v>
      </c>
      <c r="K43" s="56">
        <f>ROUND(JLY!Q50,0)</f>
        <v>363</v>
      </c>
      <c r="L43" s="58" t="s">
        <v>319</v>
      </c>
      <c r="M43" t="s">
        <v>291</v>
      </c>
    </row>
    <row r="44" spans="1:13" ht="12.75">
      <c r="A44" s="39">
        <v>2014</v>
      </c>
      <c r="B44" s="41" t="s">
        <v>318</v>
      </c>
      <c r="C44" s="39">
        <v>1</v>
      </c>
      <c r="D44" s="42" t="str">
        <f>JLY!A51</f>
        <v>087</v>
      </c>
      <c r="E44" s="56">
        <f>ROUND(JLY!E51,0)</f>
        <v>5659</v>
      </c>
      <c r="F44" s="40">
        <f>JLY!G51</f>
        <v>0.5</v>
      </c>
      <c r="G44" s="56">
        <f>ROUND(JLY!I51,0)</f>
        <v>2830</v>
      </c>
      <c r="H44" s="56">
        <f>ROUND(JLY!K51,0)</f>
        <v>2830</v>
      </c>
      <c r="I44" s="40">
        <f>JLY!M51</f>
        <v>0.3755</v>
      </c>
      <c r="J44" s="56">
        <f>ROUND(JLY!O51,0)</f>
        <v>1063</v>
      </c>
      <c r="K44" s="56">
        <f>ROUND(JLY!Q51,0)</f>
        <v>1767</v>
      </c>
      <c r="L44" s="58" t="s">
        <v>319</v>
      </c>
      <c r="M44" t="s">
        <v>291</v>
      </c>
    </row>
    <row r="45" spans="1:13" ht="12.75">
      <c r="A45" s="39">
        <v>2014</v>
      </c>
      <c r="B45" s="41" t="s">
        <v>318</v>
      </c>
      <c r="C45" s="39">
        <v>1</v>
      </c>
      <c r="D45" s="42" t="str">
        <f>JLY!A52</f>
        <v>089</v>
      </c>
      <c r="E45" s="56">
        <f>ROUND(JLY!E52,0)</f>
        <v>980</v>
      </c>
      <c r="F45" s="40">
        <f>JLY!G52</f>
        <v>0.5</v>
      </c>
      <c r="G45" s="56">
        <f>ROUND(JLY!I52,0)</f>
        <v>490</v>
      </c>
      <c r="H45" s="56">
        <f>ROUND(JLY!K52,0)</f>
        <v>490</v>
      </c>
      <c r="I45" s="40">
        <f>JLY!M52</f>
        <v>0.2786</v>
      </c>
      <c r="J45" s="56">
        <f>ROUND(JLY!O52,0)</f>
        <v>136</v>
      </c>
      <c r="K45" s="56">
        <f>ROUND(JLY!Q52,0)</f>
        <v>353</v>
      </c>
      <c r="L45" s="58" t="s">
        <v>319</v>
      </c>
      <c r="M45" t="s">
        <v>291</v>
      </c>
    </row>
    <row r="46" spans="1:13" ht="12.75">
      <c r="A46" s="39">
        <v>2014</v>
      </c>
      <c r="B46" s="41" t="s">
        <v>318</v>
      </c>
      <c r="C46" s="39">
        <v>1</v>
      </c>
      <c r="D46" s="42" t="str">
        <f>JLY!A53</f>
        <v>091</v>
      </c>
      <c r="E46" s="56">
        <f>ROUND(JLY!E53,0)</f>
        <v>0</v>
      </c>
      <c r="F46" s="40">
        <f>JLY!G53</f>
        <v>0.5</v>
      </c>
      <c r="G46" s="56">
        <f>ROUND(JLY!I53,0)</f>
        <v>0</v>
      </c>
      <c r="H46" s="56">
        <f>ROUND(JLY!K53,0)</f>
        <v>0</v>
      </c>
      <c r="I46" s="40">
        <f>JLY!M53</f>
        <v>0.3822</v>
      </c>
      <c r="J46" s="56">
        <f>ROUND(JLY!O53,0)</f>
        <v>0</v>
      </c>
      <c r="K46" s="56">
        <f>ROUND(JLY!Q53,0)</f>
        <v>0</v>
      </c>
      <c r="L46" s="58" t="s">
        <v>319</v>
      </c>
      <c r="M46" t="s">
        <v>291</v>
      </c>
    </row>
    <row r="47" spans="1:13" ht="12.75">
      <c r="A47" s="39">
        <v>2014</v>
      </c>
      <c r="B47" s="41" t="s">
        <v>318</v>
      </c>
      <c r="C47" s="39">
        <v>1</v>
      </c>
      <c r="D47" s="42" t="str">
        <f>JLY!A54</f>
        <v>093</v>
      </c>
      <c r="E47" s="56">
        <f>ROUND(JLY!E54,0)</f>
        <v>1959</v>
      </c>
      <c r="F47" s="40">
        <f>JLY!G54</f>
        <v>0.5</v>
      </c>
      <c r="G47" s="56">
        <f>ROUND(JLY!I54,0)</f>
        <v>980</v>
      </c>
      <c r="H47" s="56">
        <f>ROUND(JLY!K54,0)</f>
        <v>980</v>
      </c>
      <c r="I47" s="40">
        <f>JLY!M54</f>
        <v>0.3613</v>
      </c>
      <c r="J47" s="56">
        <f>ROUND(JLY!O54,0)</f>
        <v>354</v>
      </c>
      <c r="K47" s="56">
        <f>ROUND(JLY!Q54,0)</f>
        <v>626</v>
      </c>
      <c r="L47" s="58" t="s">
        <v>319</v>
      </c>
      <c r="M47" t="s">
        <v>291</v>
      </c>
    </row>
    <row r="48" spans="1:13" ht="12.75">
      <c r="A48" s="39">
        <v>2014</v>
      </c>
      <c r="B48" s="41" t="s">
        <v>318</v>
      </c>
      <c r="C48" s="39">
        <v>1</v>
      </c>
      <c r="D48" s="42" t="str">
        <f>JLY!A55</f>
        <v>095</v>
      </c>
      <c r="E48" s="56">
        <f>ROUND(JLY!E55,0)</f>
        <v>0</v>
      </c>
      <c r="F48" s="40">
        <f>JLY!G55</f>
        <v>0.5</v>
      </c>
      <c r="G48" s="56">
        <f>ROUND(JLY!I55,0)</f>
        <v>0</v>
      </c>
      <c r="H48" s="56">
        <f>ROUND(JLY!K55,0)</f>
        <v>0</v>
      </c>
      <c r="I48" s="40">
        <f>JLY!M55</f>
        <v>0.4483</v>
      </c>
      <c r="J48" s="56">
        <f>ROUND(JLY!O55,0)</f>
        <v>0</v>
      </c>
      <c r="K48" s="56">
        <f>ROUND(JLY!Q55,0)</f>
        <v>0</v>
      </c>
      <c r="L48" s="58" t="s">
        <v>319</v>
      </c>
      <c r="M48" t="s">
        <v>291</v>
      </c>
    </row>
    <row r="49" spans="1:13" ht="12.75">
      <c r="A49" s="39">
        <v>2014</v>
      </c>
      <c r="B49" s="41" t="s">
        <v>318</v>
      </c>
      <c r="C49" s="39">
        <v>1</v>
      </c>
      <c r="D49" s="42" t="str">
        <f>JLY!A56</f>
        <v>097</v>
      </c>
      <c r="E49" s="56">
        <f>ROUND(JLY!E56,0)</f>
        <v>0</v>
      </c>
      <c r="F49" s="40">
        <f>JLY!G56</f>
        <v>0.5</v>
      </c>
      <c r="G49" s="56">
        <f>ROUND(JLY!I56,0)</f>
        <v>0</v>
      </c>
      <c r="H49" s="56">
        <f>ROUND(JLY!K56,0)</f>
        <v>0</v>
      </c>
      <c r="I49" s="40">
        <f>JLY!M56</f>
        <v>0.3144</v>
      </c>
      <c r="J49" s="56">
        <f>ROUND(JLY!O56,0)</f>
        <v>0</v>
      </c>
      <c r="K49" s="56">
        <f>ROUND(JLY!Q56,0)</f>
        <v>0</v>
      </c>
      <c r="L49" s="58" t="s">
        <v>319</v>
      </c>
      <c r="M49" t="s">
        <v>291</v>
      </c>
    </row>
    <row r="50" spans="1:13" ht="12.75">
      <c r="A50" s="39">
        <v>2014</v>
      </c>
      <c r="B50" s="41" t="s">
        <v>318</v>
      </c>
      <c r="C50" s="39">
        <v>1</v>
      </c>
      <c r="D50" s="42" t="str">
        <f>JLY!A57</f>
        <v>099</v>
      </c>
      <c r="E50" s="56">
        <f>ROUND(JLY!E57,0)</f>
        <v>1306</v>
      </c>
      <c r="F50" s="40">
        <f>JLY!G57</f>
        <v>0.5</v>
      </c>
      <c r="G50" s="56">
        <f>ROUND(JLY!I57,0)</f>
        <v>653</v>
      </c>
      <c r="H50" s="56">
        <f>ROUND(JLY!K57,0)</f>
        <v>653</v>
      </c>
      <c r="I50" s="40">
        <f>JLY!M57</f>
        <v>0.3627</v>
      </c>
      <c r="J50" s="56">
        <f>ROUND(JLY!O57,0)</f>
        <v>237</v>
      </c>
      <c r="K50" s="56">
        <f>ROUND(JLY!Q57,0)</f>
        <v>416</v>
      </c>
      <c r="L50" s="58" t="s">
        <v>319</v>
      </c>
      <c r="M50" t="s">
        <v>291</v>
      </c>
    </row>
    <row r="51" spans="1:13" ht="12.75">
      <c r="A51" s="39">
        <v>2014</v>
      </c>
      <c r="B51" s="41" t="s">
        <v>318</v>
      </c>
      <c r="C51" s="39">
        <v>1</v>
      </c>
      <c r="D51" s="42" t="str">
        <f>JLY!A58</f>
        <v>101</v>
      </c>
      <c r="E51" s="56">
        <f>ROUND(JLY!E58,0)</f>
        <v>327</v>
      </c>
      <c r="F51" s="40">
        <f>JLY!G58</f>
        <v>0.5</v>
      </c>
      <c r="G51" s="56">
        <f>ROUND(JLY!I58,0)</f>
        <v>163</v>
      </c>
      <c r="H51" s="56">
        <f>ROUND(JLY!K58,0)</f>
        <v>163</v>
      </c>
      <c r="I51" s="40">
        <f>JLY!M58</f>
        <v>0.3853</v>
      </c>
      <c r="J51" s="56">
        <f>ROUND(JLY!O58,0)</f>
        <v>63</v>
      </c>
      <c r="K51" s="56">
        <f>ROUND(JLY!Q58,0)</f>
        <v>100</v>
      </c>
      <c r="L51" s="58" t="s">
        <v>319</v>
      </c>
      <c r="M51" t="s">
        <v>291</v>
      </c>
    </row>
    <row r="52" spans="1:13" ht="12.75">
      <c r="A52" s="39">
        <v>2014</v>
      </c>
      <c r="B52" s="41" t="s">
        <v>318</v>
      </c>
      <c r="C52" s="39">
        <v>1</v>
      </c>
      <c r="D52" s="42" t="str">
        <f>JLY!A59</f>
        <v>103</v>
      </c>
      <c r="E52" s="56">
        <f>ROUND(JLY!E59,0)</f>
        <v>327</v>
      </c>
      <c r="F52" s="40">
        <f>JLY!G59</f>
        <v>0.5</v>
      </c>
      <c r="G52" s="56">
        <f>ROUND(JLY!I59,0)</f>
        <v>163</v>
      </c>
      <c r="H52" s="56">
        <f>ROUND(JLY!K59,0)</f>
        <v>163</v>
      </c>
      <c r="I52" s="40">
        <f>JLY!M59</f>
        <v>0.4391</v>
      </c>
      <c r="J52" s="56">
        <f>ROUND(JLY!O59,0)</f>
        <v>72</v>
      </c>
      <c r="K52" s="56">
        <f>ROUND(JLY!Q59,0)</f>
        <v>92</v>
      </c>
      <c r="L52" s="58" t="s">
        <v>319</v>
      </c>
      <c r="M52" t="s">
        <v>291</v>
      </c>
    </row>
    <row r="53" spans="1:13" ht="12.75">
      <c r="A53" s="39">
        <v>2014</v>
      </c>
      <c r="B53" s="41" t="s">
        <v>318</v>
      </c>
      <c r="C53" s="39">
        <v>1</v>
      </c>
      <c r="D53" s="42" t="str">
        <f>JLY!A60</f>
        <v>105</v>
      </c>
      <c r="E53" s="56">
        <f>ROUND(JLY!E60,0)</f>
        <v>327</v>
      </c>
      <c r="F53" s="40">
        <f>JLY!G60</f>
        <v>0.5</v>
      </c>
      <c r="G53" s="56">
        <f>ROUND(JLY!I60,0)</f>
        <v>163</v>
      </c>
      <c r="H53" s="56">
        <f>ROUND(JLY!K60,0)</f>
        <v>163</v>
      </c>
      <c r="I53" s="40">
        <f>JLY!M60</f>
        <v>0.2245</v>
      </c>
      <c r="J53" s="56">
        <f>ROUND(JLY!O60,0)</f>
        <v>37</v>
      </c>
      <c r="K53" s="56">
        <f>ROUND(JLY!Q60,0)</f>
        <v>127</v>
      </c>
      <c r="L53" s="58" t="s">
        <v>319</v>
      </c>
      <c r="M53" t="s">
        <v>291</v>
      </c>
    </row>
    <row r="54" spans="1:13" ht="12.75">
      <c r="A54" s="39">
        <v>2014</v>
      </c>
      <c r="B54" s="41" t="s">
        <v>318</v>
      </c>
      <c r="C54" s="39">
        <v>1</v>
      </c>
      <c r="D54" s="42" t="str">
        <f>JLY!A61</f>
        <v>107</v>
      </c>
      <c r="E54" s="56">
        <f>ROUND(JLY!E61,0)</f>
        <v>1964</v>
      </c>
      <c r="F54" s="40">
        <f>JLY!G61</f>
        <v>0.5</v>
      </c>
      <c r="G54" s="56">
        <f>ROUND(JLY!I61,0)</f>
        <v>982</v>
      </c>
      <c r="H54" s="56">
        <f>ROUND(JLY!K61,0)</f>
        <v>982</v>
      </c>
      <c r="I54" s="40">
        <f>JLY!M61</f>
        <v>0.4764</v>
      </c>
      <c r="J54" s="56">
        <f>ROUND(JLY!O61,0)</f>
        <v>468</v>
      </c>
      <c r="K54" s="56">
        <f>ROUND(JLY!Q61,0)</f>
        <v>514</v>
      </c>
      <c r="L54" s="58" t="s">
        <v>319</v>
      </c>
      <c r="M54" t="s">
        <v>291</v>
      </c>
    </row>
    <row r="55" spans="1:13" ht="12.75">
      <c r="A55" s="39">
        <v>2014</v>
      </c>
      <c r="B55" s="41" t="s">
        <v>318</v>
      </c>
      <c r="C55" s="39">
        <v>1</v>
      </c>
      <c r="D55" s="42" t="str">
        <f>JLY!A62</f>
        <v>109</v>
      </c>
      <c r="E55" s="56">
        <f>ROUND(JLY!E62,0)</f>
        <v>3592</v>
      </c>
      <c r="F55" s="40">
        <f>JLY!G62</f>
        <v>0.5</v>
      </c>
      <c r="G55" s="56">
        <f>ROUND(JLY!I62,0)</f>
        <v>1796</v>
      </c>
      <c r="H55" s="56">
        <f>ROUND(JLY!K62,0)</f>
        <v>1796</v>
      </c>
      <c r="I55" s="40">
        <f>JLY!M62</f>
        <v>0.4401</v>
      </c>
      <c r="J55" s="56">
        <f>ROUND(JLY!O62,0)</f>
        <v>790</v>
      </c>
      <c r="K55" s="56">
        <f>ROUND(JLY!Q62,0)</f>
        <v>1005</v>
      </c>
      <c r="L55" s="58" t="s">
        <v>319</v>
      </c>
      <c r="M55" t="s">
        <v>291</v>
      </c>
    </row>
    <row r="56" spans="1:13" ht="12.75">
      <c r="A56" s="39">
        <v>2014</v>
      </c>
      <c r="B56" s="41" t="s">
        <v>318</v>
      </c>
      <c r="C56" s="39">
        <v>1</v>
      </c>
      <c r="D56" s="42" t="str">
        <f>JLY!A63</f>
        <v>111</v>
      </c>
      <c r="E56" s="56">
        <f>ROUND(JLY!E63,0)</f>
        <v>653</v>
      </c>
      <c r="F56" s="40">
        <f>JLY!G63</f>
        <v>0.5</v>
      </c>
      <c r="G56" s="56">
        <f>ROUND(JLY!I63,0)</f>
        <v>327</v>
      </c>
      <c r="H56" s="56">
        <f>ROUND(JLY!K63,0)</f>
        <v>327</v>
      </c>
      <c r="I56" s="40">
        <f>JLY!M63</f>
        <v>0.1698</v>
      </c>
      <c r="J56" s="56">
        <f>ROUND(JLY!O63,0)</f>
        <v>55</v>
      </c>
      <c r="K56" s="56">
        <f>ROUND(JLY!Q63,0)</f>
        <v>271</v>
      </c>
      <c r="L56" s="58" t="s">
        <v>319</v>
      </c>
      <c r="M56" t="s">
        <v>291</v>
      </c>
    </row>
    <row r="57" spans="1:13" ht="12.75">
      <c r="A57" s="39">
        <v>2014</v>
      </c>
      <c r="B57" s="41" t="s">
        <v>318</v>
      </c>
      <c r="C57" s="39">
        <v>1</v>
      </c>
      <c r="D57" s="42" t="str">
        <f>JLY!A64</f>
        <v>113</v>
      </c>
      <c r="E57" s="56">
        <f>ROUND(JLY!E64,0)</f>
        <v>327</v>
      </c>
      <c r="F57" s="40">
        <f>JLY!G64</f>
        <v>0.5</v>
      </c>
      <c r="G57" s="56">
        <f>ROUND(JLY!I64,0)</f>
        <v>163</v>
      </c>
      <c r="H57" s="56">
        <f>ROUND(JLY!K64,0)</f>
        <v>163</v>
      </c>
      <c r="I57" s="40">
        <f>JLY!M64</f>
        <v>0.3355</v>
      </c>
      <c r="J57" s="56">
        <f>ROUND(JLY!O64,0)</f>
        <v>55</v>
      </c>
      <c r="K57" s="56">
        <f>ROUND(JLY!Q64,0)</f>
        <v>108</v>
      </c>
      <c r="L57" s="58" t="s">
        <v>319</v>
      </c>
      <c r="M57" t="s">
        <v>291</v>
      </c>
    </row>
    <row r="58" spans="1:13" ht="12.75">
      <c r="A58" s="39">
        <v>2014</v>
      </c>
      <c r="B58" s="41" t="s">
        <v>318</v>
      </c>
      <c r="C58" s="39">
        <v>1</v>
      </c>
      <c r="D58" s="42" t="str">
        <f>JLY!A65</f>
        <v>115</v>
      </c>
      <c r="E58" s="56">
        <f>ROUND(JLY!E65,0)</f>
        <v>327</v>
      </c>
      <c r="F58" s="40">
        <f>JLY!G65</f>
        <v>0.5</v>
      </c>
      <c r="G58" s="56">
        <f>ROUND(JLY!I65,0)</f>
        <v>163</v>
      </c>
      <c r="H58" s="56">
        <f>ROUND(JLY!K65,0)</f>
        <v>163</v>
      </c>
      <c r="I58" s="40">
        <f>JLY!M65</f>
        <v>0.4271</v>
      </c>
      <c r="J58" s="56">
        <f>ROUND(JLY!O65,0)</f>
        <v>70</v>
      </c>
      <c r="K58" s="56">
        <f>ROUND(JLY!Q65,0)</f>
        <v>94</v>
      </c>
      <c r="L58" s="58" t="s">
        <v>319</v>
      </c>
      <c r="M58" t="s">
        <v>291</v>
      </c>
    </row>
    <row r="59" spans="1:13" ht="12.75">
      <c r="A59" s="39">
        <v>2014</v>
      </c>
      <c r="B59" s="41" t="s">
        <v>318</v>
      </c>
      <c r="C59" s="39">
        <v>1</v>
      </c>
      <c r="D59" s="42" t="str">
        <f>JLY!A66</f>
        <v>117</v>
      </c>
      <c r="E59" s="56">
        <f>ROUND(JLY!E66,0)</f>
        <v>653</v>
      </c>
      <c r="F59" s="40">
        <f>JLY!G66</f>
        <v>0.5</v>
      </c>
      <c r="G59" s="56">
        <f>ROUND(JLY!I66,0)</f>
        <v>327</v>
      </c>
      <c r="H59" s="56">
        <f>ROUND(JLY!K66,0)</f>
        <v>327</v>
      </c>
      <c r="I59" s="40">
        <f>JLY!M66</f>
        <v>0.2286</v>
      </c>
      <c r="J59" s="56">
        <f>ROUND(JLY!O66,0)</f>
        <v>75</v>
      </c>
      <c r="K59" s="56">
        <f>ROUND(JLY!Q66,0)</f>
        <v>252</v>
      </c>
      <c r="L59" s="58" t="s">
        <v>319</v>
      </c>
      <c r="M59" t="s">
        <v>291</v>
      </c>
    </row>
    <row r="60" spans="1:13" ht="12.75">
      <c r="A60" s="39">
        <v>2014</v>
      </c>
      <c r="B60" s="41" t="s">
        <v>318</v>
      </c>
      <c r="C60" s="39">
        <v>1</v>
      </c>
      <c r="D60" s="42" t="str">
        <f>JLY!A67</f>
        <v>119</v>
      </c>
      <c r="E60" s="56">
        <f>ROUND(JLY!E67,0)</f>
        <v>0</v>
      </c>
      <c r="F60" s="40">
        <f>JLY!G67</f>
        <v>0.5</v>
      </c>
      <c r="G60" s="56">
        <f>ROUND(JLY!I67,0)</f>
        <v>0</v>
      </c>
      <c r="H60" s="56">
        <f>ROUND(JLY!K67,0)</f>
        <v>0</v>
      </c>
      <c r="I60" s="40">
        <f>JLY!M67</f>
        <v>0.4333</v>
      </c>
      <c r="J60" s="56">
        <f>ROUND(JLY!O67,0)</f>
        <v>0</v>
      </c>
      <c r="K60" s="56">
        <f>ROUND(JLY!Q67,0)</f>
        <v>0</v>
      </c>
      <c r="L60" s="58" t="s">
        <v>319</v>
      </c>
      <c r="M60" t="s">
        <v>291</v>
      </c>
    </row>
    <row r="61" spans="1:13" ht="12.75">
      <c r="A61" s="39">
        <v>2014</v>
      </c>
      <c r="B61" s="41" t="s">
        <v>318</v>
      </c>
      <c r="C61" s="39">
        <v>1</v>
      </c>
      <c r="D61" s="42" t="str">
        <f>JLY!A68</f>
        <v>121</v>
      </c>
      <c r="E61" s="56">
        <f>ROUND(JLY!E68,0)</f>
        <v>4245</v>
      </c>
      <c r="F61" s="40">
        <f>JLY!G68</f>
        <v>0.5</v>
      </c>
      <c r="G61" s="56">
        <f>ROUND(JLY!I68,0)</f>
        <v>2122</v>
      </c>
      <c r="H61" s="56">
        <f>ROUND(JLY!K68,0)</f>
        <v>2122</v>
      </c>
      <c r="I61" s="40">
        <f>JLY!M68</f>
        <v>0.2834</v>
      </c>
      <c r="J61" s="56">
        <f>ROUND(JLY!O68,0)</f>
        <v>601</v>
      </c>
      <c r="K61" s="56">
        <f>ROUND(JLY!Q68,0)</f>
        <v>1521</v>
      </c>
      <c r="L61" s="58" t="s">
        <v>319</v>
      </c>
      <c r="M61" t="s">
        <v>291</v>
      </c>
    </row>
    <row r="62" spans="1:13" ht="12.75">
      <c r="A62" s="39">
        <v>2014</v>
      </c>
      <c r="B62" s="41" t="s">
        <v>318</v>
      </c>
      <c r="C62" s="39">
        <v>1</v>
      </c>
      <c r="D62" s="42" t="str">
        <f>JLY!A69</f>
        <v>125</v>
      </c>
      <c r="E62" s="56">
        <f>ROUND(JLY!E69,0)</f>
        <v>327</v>
      </c>
      <c r="F62" s="40">
        <f>JLY!G69</f>
        <v>0.5</v>
      </c>
      <c r="G62" s="56">
        <f>ROUND(JLY!I69,0)</f>
        <v>163</v>
      </c>
      <c r="H62" s="56">
        <f>ROUND(JLY!K69,0)</f>
        <v>163</v>
      </c>
      <c r="I62" s="40">
        <f>JLY!M69</f>
        <v>0.3132</v>
      </c>
      <c r="J62" s="56">
        <f>ROUND(JLY!O69,0)</f>
        <v>51</v>
      </c>
      <c r="K62" s="56">
        <f>ROUND(JLY!Q69,0)</f>
        <v>112</v>
      </c>
      <c r="L62" s="58" t="s">
        <v>319</v>
      </c>
      <c r="M62" t="s">
        <v>291</v>
      </c>
    </row>
    <row r="63" spans="1:13" ht="12.75">
      <c r="A63" s="39">
        <v>2014</v>
      </c>
      <c r="B63" s="41" t="s">
        <v>318</v>
      </c>
      <c r="C63" s="39">
        <v>1</v>
      </c>
      <c r="D63" s="42" t="str">
        <f>JLY!A70</f>
        <v>127</v>
      </c>
      <c r="E63" s="56">
        <f>ROUND(JLY!E70,0)</f>
        <v>980</v>
      </c>
      <c r="F63" s="40">
        <f>JLY!G70</f>
        <v>0.5</v>
      </c>
      <c r="G63" s="56">
        <f>ROUND(JLY!I70,0)</f>
        <v>490</v>
      </c>
      <c r="H63" s="56">
        <f>ROUND(JLY!K70,0)</f>
        <v>490</v>
      </c>
      <c r="I63" s="40">
        <f>JLY!M70</f>
        <v>0.4329</v>
      </c>
      <c r="J63" s="56">
        <f>ROUND(JLY!O70,0)</f>
        <v>212</v>
      </c>
      <c r="K63" s="56">
        <f>ROUND(JLY!Q70,0)</f>
        <v>278</v>
      </c>
      <c r="L63" s="58" t="s">
        <v>319</v>
      </c>
      <c r="M63" t="s">
        <v>291</v>
      </c>
    </row>
    <row r="64" spans="1:13" ht="12.75">
      <c r="A64" s="39">
        <v>2014</v>
      </c>
      <c r="B64" s="41" t="s">
        <v>318</v>
      </c>
      <c r="C64" s="39">
        <v>1</v>
      </c>
      <c r="D64" s="42" t="str">
        <f>JLY!A71</f>
        <v>131</v>
      </c>
      <c r="E64" s="56">
        <f>ROUND(JLY!E71,0)</f>
        <v>327</v>
      </c>
      <c r="F64" s="40">
        <f>JLY!G71</f>
        <v>0.5</v>
      </c>
      <c r="G64" s="56">
        <f>ROUND(JLY!I71,0)</f>
        <v>163</v>
      </c>
      <c r="H64" s="56">
        <f>ROUND(JLY!K71,0)</f>
        <v>163</v>
      </c>
      <c r="I64" s="40">
        <f>JLY!M71</f>
        <v>0.1971</v>
      </c>
      <c r="J64" s="56">
        <f>ROUND(JLY!O71,0)</f>
        <v>32</v>
      </c>
      <c r="K64" s="56">
        <f>ROUND(JLY!Q71,0)</f>
        <v>131</v>
      </c>
      <c r="L64" s="58" t="s">
        <v>319</v>
      </c>
      <c r="M64" t="s">
        <v>291</v>
      </c>
    </row>
    <row r="65" spans="1:13" ht="12.75">
      <c r="A65" s="39">
        <v>2014</v>
      </c>
      <c r="B65" s="41" t="s">
        <v>318</v>
      </c>
      <c r="C65" s="39">
        <v>1</v>
      </c>
      <c r="D65" s="42" t="str">
        <f>JLY!A72</f>
        <v>133</v>
      </c>
      <c r="E65" s="56">
        <f>ROUND(JLY!E72,0)</f>
        <v>0</v>
      </c>
      <c r="F65" s="40">
        <f>JLY!G72</f>
        <v>0.5</v>
      </c>
      <c r="G65" s="56">
        <f>ROUND(JLY!I72,0)</f>
        <v>0</v>
      </c>
      <c r="H65" s="56">
        <f>ROUND(JLY!K72,0)</f>
        <v>0</v>
      </c>
      <c r="I65" s="40">
        <f>JLY!M72</f>
        <v>0.3304</v>
      </c>
      <c r="J65" s="56">
        <f>ROUND(JLY!O72,0)</f>
        <v>0</v>
      </c>
      <c r="K65" s="56">
        <f>ROUND(JLY!Q72,0)</f>
        <v>0</v>
      </c>
      <c r="L65" s="58" t="s">
        <v>319</v>
      </c>
      <c r="M65" t="s">
        <v>291</v>
      </c>
    </row>
    <row r="66" spans="1:13" ht="12.75">
      <c r="A66" s="39">
        <v>2014</v>
      </c>
      <c r="B66" s="41" t="s">
        <v>318</v>
      </c>
      <c r="C66" s="39">
        <v>1</v>
      </c>
      <c r="D66" s="42" t="str">
        <f>JLY!A73</f>
        <v>135</v>
      </c>
      <c r="E66" s="56">
        <f>ROUND(JLY!E73,0)</f>
        <v>0</v>
      </c>
      <c r="F66" s="40">
        <f>JLY!G73</f>
        <v>0.5</v>
      </c>
      <c r="G66" s="56">
        <f>ROUND(JLY!I73,0)</f>
        <v>0</v>
      </c>
      <c r="H66" s="56">
        <f>ROUND(JLY!K73,0)</f>
        <v>0</v>
      </c>
      <c r="I66" s="40">
        <f>JLY!M73</f>
        <v>0.2686</v>
      </c>
      <c r="J66" s="56">
        <f>ROUND(JLY!O73,0)</f>
        <v>0</v>
      </c>
      <c r="K66" s="56">
        <f>ROUND(JLY!Q73,0)</f>
        <v>0</v>
      </c>
      <c r="L66" s="58" t="s">
        <v>319</v>
      </c>
      <c r="M66" t="s">
        <v>291</v>
      </c>
    </row>
    <row r="67" spans="1:13" ht="12.75">
      <c r="A67" s="39">
        <v>2014</v>
      </c>
      <c r="B67" s="41" t="s">
        <v>318</v>
      </c>
      <c r="C67" s="39">
        <v>1</v>
      </c>
      <c r="D67" s="42" t="str">
        <f>JLY!A74</f>
        <v>137</v>
      </c>
      <c r="E67" s="56">
        <f>ROUND(JLY!E74,0)</f>
        <v>653</v>
      </c>
      <c r="F67" s="40">
        <f>JLY!G74</f>
        <v>0.5</v>
      </c>
      <c r="G67" s="56">
        <f>ROUND(JLY!I74,0)</f>
        <v>327</v>
      </c>
      <c r="H67" s="56">
        <f>ROUND(JLY!K74,0)</f>
        <v>327</v>
      </c>
      <c r="I67" s="40">
        <f>JLY!M74</f>
        <v>0.4083</v>
      </c>
      <c r="J67" s="56">
        <f>ROUND(JLY!O74,0)</f>
        <v>133</v>
      </c>
      <c r="K67" s="56">
        <f>ROUND(JLY!Q74,0)</f>
        <v>193</v>
      </c>
      <c r="L67" s="58" t="s">
        <v>319</v>
      </c>
      <c r="M67" t="s">
        <v>291</v>
      </c>
    </row>
    <row r="68" spans="1:13" ht="12.75">
      <c r="A68" s="39">
        <v>2014</v>
      </c>
      <c r="B68" s="41" t="s">
        <v>318</v>
      </c>
      <c r="C68" s="39">
        <v>1</v>
      </c>
      <c r="D68" s="42" t="str">
        <f>JLY!A75</f>
        <v>139</v>
      </c>
      <c r="E68" s="56">
        <f>ROUND(JLY!E75,0)</f>
        <v>0</v>
      </c>
      <c r="F68" s="40">
        <f>JLY!G75</f>
        <v>0.5</v>
      </c>
      <c r="G68" s="56">
        <f>ROUND(JLY!I75,0)</f>
        <v>0</v>
      </c>
      <c r="H68" s="56">
        <f>ROUND(JLY!K75,0)</f>
        <v>0</v>
      </c>
      <c r="I68" s="40">
        <f>JLY!M75</f>
        <v>0.2865</v>
      </c>
      <c r="J68" s="56">
        <f>ROUND(JLY!O75,0)</f>
        <v>0</v>
      </c>
      <c r="K68" s="56">
        <f>ROUND(JLY!Q75,0)</f>
        <v>0</v>
      </c>
      <c r="L68" s="58" t="s">
        <v>319</v>
      </c>
      <c r="M68" t="s">
        <v>291</v>
      </c>
    </row>
    <row r="69" spans="1:13" ht="12.75">
      <c r="A69" s="39">
        <v>2014</v>
      </c>
      <c r="B69" s="41" t="s">
        <v>318</v>
      </c>
      <c r="C69" s="39">
        <v>1</v>
      </c>
      <c r="D69" s="42" t="str">
        <f>JLY!A76</f>
        <v>141</v>
      </c>
      <c r="E69" s="56">
        <f>ROUND(JLY!E76,0)</f>
        <v>653</v>
      </c>
      <c r="F69" s="40">
        <f>JLY!G76</f>
        <v>0.5</v>
      </c>
      <c r="G69" s="56">
        <f>ROUND(JLY!I76,0)</f>
        <v>327</v>
      </c>
      <c r="H69" s="56">
        <f>ROUND(JLY!K76,0)</f>
        <v>327</v>
      </c>
      <c r="I69" s="40">
        <f>JLY!M76</f>
        <v>0.2539</v>
      </c>
      <c r="J69" s="56">
        <f>ROUND(JLY!O76,0)</f>
        <v>83</v>
      </c>
      <c r="K69" s="56">
        <f>ROUND(JLY!Q76,0)</f>
        <v>244</v>
      </c>
      <c r="L69" s="58" t="s">
        <v>319</v>
      </c>
      <c r="M69" t="s">
        <v>291</v>
      </c>
    </row>
    <row r="70" spans="1:13" ht="12.75">
      <c r="A70" s="39">
        <v>2014</v>
      </c>
      <c r="B70" s="41" t="s">
        <v>318</v>
      </c>
      <c r="C70" s="39">
        <v>1</v>
      </c>
      <c r="D70" s="42" t="str">
        <f>JLY!A77</f>
        <v>143</v>
      </c>
      <c r="E70" s="56">
        <f>ROUND(JLY!E77,0)</f>
        <v>0</v>
      </c>
      <c r="F70" s="40">
        <f>JLY!G77</f>
        <v>0.5</v>
      </c>
      <c r="G70" s="56">
        <f>ROUND(JLY!I77,0)</f>
        <v>0</v>
      </c>
      <c r="H70" s="56">
        <f>ROUND(JLY!K77,0)</f>
        <v>0</v>
      </c>
      <c r="I70" s="40">
        <f>JLY!M77</f>
        <v>0.2355</v>
      </c>
      <c r="J70" s="56">
        <f>ROUND(JLY!O77,0)</f>
        <v>0</v>
      </c>
      <c r="K70" s="56">
        <f>ROUND(JLY!Q77,0)</f>
        <v>0</v>
      </c>
      <c r="L70" s="58" t="s">
        <v>319</v>
      </c>
      <c r="M70" t="s">
        <v>291</v>
      </c>
    </row>
    <row r="71" spans="1:13" ht="12.75">
      <c r="A71" s="39">
        <v>2014</v>
      </c>
      <c r="B71" s="41" t="s">
        <v>318</v>
      </c>
      <c r="C71" s="39">
        <v>1</v>
      </c>
      <c r="D71" s="42" t="str">
        <f>JLY!A78</f>
        <v>145</v>
      </c>
      <c r="E71" s="56">
        <f>ROUND(JLY!E78,0)</f>
        <v>327</v>
      </c>
      <c r="F71" s="40">
        <f>JLY!G78</f>
        <v>0.5</v>
      </c>
      <c r="G71" s="56">
        <f>ROUND(JLY!I78,0)</f>
        <v>163</v>
      </c>
      <c r="H71" s="56">
        <f>ROUND(JLY!K78,0)</f>
        <v>163</v>
      </c>
      <c r="I71" s="40">
        <f>JLY!M78</f>
        <v>0.4342</v>
      </c>
      <c r="J71" s="56">
        <f>ROUND(JLY!O78,0)</f>
        <v>71</v>
      </c>
      <c r="K71" s="56">
        <f>ROUND(JLY!Q78,0)</f>
        <v>92</v>
      </c>
      <c r="L71" s="58" t="s">
        <v>319</v>
      </c>
      <c r="M71" t="s">
        <v>291</v>
      </c>
    </row>
    <row r="72" spans="1:13" ht="12.75">
      <c r="A72" s="39">
        <v>2014</v>
      </c>
      <c r="B72" s="41" t="s">
        <v>318</v>
      </c>
      <c r="C72" s="39">
        <v>1</v>
      </c>
      <c r="D72" s="42" t="str">
        <f>JLY!A79</f>
        <v>147</v>
      </c>
      <c r="E72" s="56">
        <f>ROUND(JLY!E79,0)</f>
        <v>653</v>
      </c>
      <c r="F72" s="40">
        <f>JLY!G79</f>
        <v>0.5</v>
      </c>
      <c r="G72" s="56">
        <f>ROUND(JLY!I79,0)</f>
        <v>327</v>
      </c>
      <c r="H72" s="56">
        <f>ROUND(JLY!K79,0)</f>
        <v>327</v>
      </c>
      <c r="I72" s="40">
        <f>JLY!M79</f>
        <v>0.2232</v>
      </c>
      <c r="J72" s="56">
        <f>ROUND(JLY!O79,0)</f>
        <v>73</v>
      </c>
      <c r="K72" s="56">
        <f>ROUND(JLY!Q79,0)</f>
        <v>254</v>
      </c>
      <c r="L72" s="58" t="s">
        <v>319</v>
      </c>
      <c r="M72" t="s">
        <v>291</v>
      </c>
    </row>
    <row r="73" spans="1:13" ht="12.75">
      <c r="A73" s="39">
        <v>2014</v>
      </c>
      <c r="B73" s="41" t="s">
        <v>318</v>
      </c>
      <c r="C73" s="39">
        <v>1</v>
      </c>
      <c r="D73" s="42" t="str">
        <f>JLY!A80</f>
        <v>149</v>
      </c>
      <c r="E73" s="56">
        <f>ROUND(JLY!E80,0)</f>
        <v>1306</v>
      </c>
      <c r="F73" s="40">
        <f>JLY!G80</f>
        <v>0.5</v>
      </c>
      <c r="G73" s="56">
        <f>ROUND(JLY!I80,0)</f>
        <v>653</v>
      </c>
      <c r="H73" s="56">
        <f>ROUND(JLY!K80,0)</f>
        <v>653</v>
      </c>
      <c r="I73" s="40">
        <f>JLY!M80</f>
        <v>0.3716</v>
      </c>
      <c r="J73" s="56">
        <f>ROUND(JLY!O80,0)</f>
        <v>243</v>
      </c>
      <c r="K73" s="56">
        <f>ROUND(JLY!Q80,0)</f>
        <v>410</v>
      </c>
      <c r="L73" s="58" t="s">
        <v>319</v>
      </c>
      <c r="M73" t="s">
        <v>291</v>
      </c>
    </row>
    <row r="74" spans="1:13" ht="12.75">
      <c r="A74" s="39">
        <v>2014</v>
      </c>
      <c r="B74" s="41" t="s">
        <v>318</v>
      </c>
      <c r="C74" s="39">
        <v>1</v>
      </c>
      <c r="D74" s="42" t="str">
        <f>JLY!A81</f>
        <v>153</v>
      </c>
      <c r="E74" s="56">
        <f>ROUND(JLY!E81,0)</f>
        <v>980</v>
      </c>
      <c r="F74" s="40">
        <f>JLY!G81</f>
        <v>0.5</v>
      </c>
      <c r="G74" s="56">
        <f>ROUND(JLY!I81,0)</f>
        <v>490</v>
      </c>
      <c r="H74" s="56">
        <f>ROUND(JLY!K81,0)</f>
        <v>490</v>
      </c>
      <c r="I74" s="40">
        <f>JLY!M81</f>
        <v>0.3414</v>
      </c>
      <c r="J74" s="56">
        <f>ROUND(JLY!O81,0)</f>
        <v>167</v>
      </c>
      <c r="K74" s="56">
        <f>ROUND(JLY!Q81,0)</f>
        <v>323</v>
      </c>
      <c r="L74" s="58" t="s">
        <v>319</v>
      </c>
      <c r="M74" t="s">
        <v>291</v>
      </c>
    </row>
    <row r="75" spans="1:13" ht="12.75">
      <c r="A75" s="39">
        <v>2014</v>
      </c>
      <c r="B75" s="41" t="s">
        <v>318</v>
      </c>
      <c r="C75" s="39">
        <v>1</v>
      </c>
      <c r="D75" s="42" t="str">
        <f>JLY!A82</f>
        <v>155</v>
      </c>
      <c r="E75" s="56">
        <f>ROUND(JLY!E82,0)</f>
        <v>7183</v>
      </c>
      <c r="F75" s="40">
        <f>JLY!G82</f>
        <v>0.5</v>
      </c>
      <c r="G75" s="56">
        <f>ROUND(JLY!I82,0)</f>
        <v>3592</v>
      </c>
      <c r="H75" s="56">
        <f>ROUND(JLY!K82,0)</f>
        <v>3592</v>
      </c>
      <c r="I75" s="40">
        <f>JLY!M82</f>
        <v>0.2923</v>
      </c>
      <c r="J75" s="56">
        <f>ROUND(JLY!O82,0)</f>
        <v>1050</v>
      </c>
      <c r="K75" s="56">
        <f>ROUND(JLY!Q82,0)</f>
        <v>2542</v>
      </c>
      <c r="L75" s="58" t="s">
        <v>319</v>
      </c>
      <c r="M75" t="s">
        <v>291</v>
      </c>
    </row>
    <row r="76" spans="1:13" ht="12.75">
      <c r="A76" s="39">
        <v>2014</v>
      </c>
      <c r="B76" s="41" t="s">
        <v>318</v>
      </c>
      <c r="C76" s="39">
        <v>1</v>
      </c>
      <c r="D76" s="42" t="str">
        <f>JLY!A83</f>
        <v>157</v>
      </c>
      <c r="E76" s="56">
        <f>ROUND(JLY!E83,0)</f>
        <v>0</v>
      </c>
      <c r="F76" s="40">
        <f>JLY!G83</f>
        <v>0.5</v>
      </c>
      <c r="G76" s="56">
        <f>ROUND(JLY!I83,0)</f>
        <v>0</v>
      </c>
      <c r="H76" s="56">
        <f>ROUND(JLY!K83,0)</f>
        <v>0</v>
      </c>
      <c r="I76" s="40">
        <f>JLY!M83</f>
        <v>0.4199</v>
      </c>
      <c r="J76" s="56">
        <f>ROUND(JLY!O83,0)</f>
        <v>0</v>
      </c>
      <c r="K76" s="56">
        <f>ROUND(JLY!Q83,0)</f>
        <v>0</v>
      </c>
      <c r="L76" s="58" t="s">
        <v>319</v>
      </c>
      <c r="M76" t="s">
        <v>291</v>
      </c>
    </row>
    <row r="77" spans="1:13" ht="12.75">
      <c r="A77" s="39">
        <v>2014</v>
      </c>
      <c r="B77" s="41" t="s">
        <v>318</v>
      </c>
      <c r="C77" s="39">
        <v>1</v>
      </c>
      <c r="D77" s="42" t="str">
        <f>JLY!A84</f>
        <v>159</v>
      </c>
      <c r="E77" s="56">
        <f>ROUND(JLY!E84,0)</f>
        <v>2944</v>
      </c>
      <c r="F77" s="40">
        <f>JLY!G84</f>
        <v>0.5</v>
      </c>
      <c r="G77" s="56">
        <f>ROUND(JLY!I84,0)</f>
        <v>1472</v>
      </c>
      <c r="H77" s="56">
        <f>ROUND(JLY!K84,0)</f>
        <v>1472</v>
      </c>
      <c r="I77" s="40">
        <f>JLY!M84</f>
        <v>0.3227</v>
      </c>
      <c r="J77" s="56">
        <f>ROUND(JLY!O84,0)</f>
        <v>475</v>
      </c>
      <c r="K77" s="56">
        <f>ROUND(JLY!Q84,0)</f>
        <v>997</v>
      </c>
      <c r="L77" s="58" t="s">
        <v>319</v>
      </c>
      <c r="M77" t="s">
        <v>291</v>
      </c>
    </row>
    <row r="78" spans="1:13" ht="12.75">
      <c r="A78" s="39">
        <v>2014</v>
      </c>
      <c r="B78" s="41" t="s">
        <v>318</v>
      </c>
      <c r="C78" s="39">
        <v>1</v>
      </c>
      <c r="D78" s="42" t="str">
        <f>JLY!A85</f>
        <v>161</v>
      </c>
      <c r="E78" s="56">
        <f>ROUND(JLY!E85,0)</f>
        <v>15672</v>
      </c>
      <c r="F78" s="40">
        <f>JLY!G85</f>
        <v>0.5</v>
      </c>
      <c r="G78" s="56">
        <f>ROUND(JLY!I85,0)</f>
        <v>7836</v>
      </c>
      <c r="H78" s="56">
        <f>ROUND(JLY!K85,0)</f>
        <v>7836</v>
      </c>
      <c r="I78" s="40">
        <f>JLY!M85</f>
        <v>0.4397</v>
      </c>
      <c r="J78" s="56">
        <f>ROUND(JLY!O85,0)</f>
        <v>3445</v>
      </c>
      <c r="K78" s="56">
        <f>ROUND(JLY!Q85,0)</f>
        <v>4391</v>
      </c>
      <c r="L78" s="58" t="s">
        <v>319</v>
      </c>
      <c r="M78" t="s">
        <v>291</v>
      </c>
    </row>
    <row r="79" spans="1:13" ht="12.75">
      <c r="A79" s="39">
        <v>2014</v>
      </c>
      <c r="B79" s="41" t="s">
        <v>318</v>
      </c>
      <c r="C79" s="39">
        <v>1</v>
      </c>
      <c r="D79" s="42" t="str">
        <f>JLY!A86</f>
        <v>163</v>
      </c>
      <c r="E79" s="56">
        <f>ROUND(JLY!E86,0)</f>
        <v>980</v>
      </c>
      <c r="F79" s="40">
        <f>JLY!G86</f>
        <v>0.5</v>
      </c>
      <c r="G79" s="56">
        <f>ROUND(JLY!I86,0)</f>
        <v>490</v>
      </c>
      <c r="H79" s="56">
        <f>ROUND(JLY!K86,0)</f>
        <v>490</v>
      </c>
      <c r="I79" s="40">
        <f>JLY!M86</f>
        <v>0.2336</v>
      </c>
      <c r="J79" s="56">
        <f>ROUND(JLY!O86,0)</f>
        <v>114</v>
      </c>
      <c r="K79" s="56">
        <f>ROUND(JLY!Q86,0)</f>
        <v>375</v>
      </c>
      <c r="L79" s="58" t="s">
        <v>319</v>
      </c>
      <c r="M79" t="s">
        <v>291</v>
      </c>
    </row>
    <row r="80" spans="1:13" ht="12.75">
      <c r="A80" s="39">
        <v>2014</v>
      </c>
      <c r="B80" s="41" t="s">
        <v>318</v>
      </c>
      <c r="C80" s="39">
        <v>1</v>
      </c>
      <c r="D80" s="42" t="str">
        <f>JLY!A87</f>
        <v>165</v>
      </c>
      <c r="E80" s="56">
        <f>ROUND(JLY!E87,0)</f>
        <v>4432</v>
      </c>
      <c r="F80" s="40">
        <f>JLY!G87</f>
        <v>0.5</v>
      </c>
      <c r="G80" s="56">
        <f>ROUND(JLY!I87,0)</f>
        <v>2216</v>
      </c>
      <c r="H80" s="56">
        <f>ROUND(JLY!K87,0)</f>
        <v>2216</v>
      </c>
      <c r="I80" s="40">
        <f>JLY!M87</f>
        <v>0.3445</v>
      </c>
      <c r="J80" s="56">
        <f>ROUND(JLY!O87,0)</f>
        <v>763</v>
      </c>
      <c r="K80" s="56">
        <f>ROUND(JLY!Q87,0)</f>
        <v>1453</v>
      </c>
      <c r="L80" s="58" t="s">
        <v>319</v>
      </c>
      <c r="M80" t="s">
        <v>291</v>
      </c>
    </row>
    <row r="81" spans="1:13" ht="12.75">
      <c r="A81" s="39">
        <v>2014</v>
      </c>
      <c r="B81" s="41" t="s">
        <v>318</v>
      </c>
      <c r="C81" s="39">
        <v>1</v>
      </c>
      <c r="D81" s="42" t="str">
        <f>JLY!A88</f>
        <v>167</v>
      </c>
      <c r="E81" s="56">
        <f>ROUND(JLY!E88,0)</f>
        <v>1306</v>
      </c>
      <c r="F81" s="40">
        <f>JLY!G88</f>
        <v>0.5</v>
      </c>
      <c r="G81" s="56">
        <f>ROUND(JLY!I88,0)</f>
        <v>653</v>
      </c>
      <c r="H81" s="56">
        <f>ROUND(JLY!K88,0)</f>
        <v>653</v>
      </c>
      <c r="I81" s="40">
        <f>JLY!M88</f>
        <v>0.1894</v>
      </c>
      <c r="J81" s="56">
        <f>ROUND(JLY!O88,0)</f>
        <v>124</v>
      </c>
      <c r="K81" s="56">
        <f>ROUND(JLY!Q88,0)</f>
        <v>529</v>
      </c>
      <c r="L81" s="58" t="s">
        <v>319</v>
      </c>
      <c r="M81" t="s">
        <v>291</v>
      </c>
    </row>
    <row r="82" spans="1:13" ht="12.75">
      <c r="A82" s="39">
        <v>2014</v>
      </c>
      <c r="B82" s="41" t="s">
        <v>318</v>
      </c>
      <c r="C82" s="39">
        <v>1</v>
      </c>
      <c r="D82" s="42" t="str">
        <f>JLY!A89</f>
        <v>169</v>
      </c>
      <c r="E82" s="56">
        <f>ROUND(JLY!E89,0)</f>
        <v>980</v>
      </c>
      <c r="F82" s="40">
        <f>JLY!G89</f>
        <v>0.5</v>
      </c>
      <c r="G82" s="56">
        <f>ROUND(JLY!I89,0)</f>
        <v>490</v>
      </c>
      <c r="H82" s="56">
        <f>ROUND(JLY!K89,0)</f>
        <v>490</v>
      </c>
      <c r="I82" s="40">
        <f>JLY!M89</f>
        <v>0.3154</v>
      </c>
      <c r="J82" s="56">
        <f>ROUND(JLY!O89,0)</f>
        <v>154</v>
      </c>
      <c r="K82" s="56">
        <f>ROUND(JLY!Q89,0)</f>
        <v>335</v>
      </c>
      <c r="L82" s="58" t="s">
        <v>319</v>
      </c>
      <c r="M82" t="s">
        <v>291</v>
      </c>
    </row>
    <row r="83" spans="1:13" ht="12.75">
      <c r="A83" s="39">
        <v>2014</v>
      </c>
      <c r="B83" s="41" t="s">
        <v>318</v>
      </c>
      <c r="C83" s="39">
        <v>1</v>
      </c>
      <c r="D83" s="42" t="str">
        <f>JLY!A90</f>
        <v>171</v>
      </c>
      <c r="E83" s="56">
        <f>ROUND(JLY!E90,0)</f>
        <v>327</v>
      </c>
      <c r="F83" s="40">
        <f>JLY!G90</f>
        <v>0.5</v>
      </c>
      <c r="G83" s="56">
        <f>ROUND(JLY!I90,0)</f>
        <v>163</v>
      </c>
      <c r="H83" s="56">
        <f>ROUND(JLY!K90,0)</f>
        <v>163</v>
      </c>
      <c r="I83" s="40">
        <f>JLY!M90</f>
        <v>0.3517</v>
      </c>
      <c r="J83" s="56">
        <f>ROUND(JLY!O90,0)</f>
        <v>57</v>
      </c>
      <c r="K83" s="56">
        <f>ROUND(JLY!Q90,0)</f>
        <v>106</v>
      </c>
      <c r="L83" s="58" t="s">
        <v>319</v>
      </c>
      <c r="M83" t="s">
        <v>291</v>
      </c>
    </row>
    <row r="84" spans="1:13" ht="12.75">
      <c r="A84" s="39">
        <v>2014</v>
      </c>
      <c r="B84" s="41" t="s">
        <v>318</v>
      </c>
      <c r="C84" s="39">
        <v>1</v>
      </c>
      <c r="D84" s="42" t="str">
        <f>JLY!A91</f>
        <v>173</v>
      </c>
      <c r="E84" s="56">
        <f>ROUND(JLY!E91,0)</f>
        <v>653</v>
      </c>
      <c r="F84" s="40">
        <f>JLY!G91</f>
        <v>0.5</v>
      </c>
      <c r="G84" s="56">
        <f>ROUND(JLY!I91,0)</f>
        <v>327</v>
      </c>
      <c r="H84" s="56">
        <f>ROUND(JLY!K91,0)</f>
        <v>327</v>
      </c>
      <c r="I84" s="40">
        <f>JLY!M91</f>
        <v>0.2337</v>
      </c>
      <c r="J84" s="56">
        <f>ROUND(JLY!O91,0)</f>
        <v>76</v>
      </c>
      <c r="K84" s="56">
        <f>ROUND(JLY!Q91,0)</f>
        <v>250</v>
      </c>
      <c r="L84" s="58" t="s">
        <v>319</v>
      </c>
      <c r="M84" t="s">
        <v>291</v>
      </c>
    </row>
    <row r="85" spans="1:13" ht="12.75">
      <c r="A85" s="39">
        <v>2014</v>
      </c>
      <c r="B85" s="41" t="s">
        <v>318</v>
      </c>
      <c r="C85" s="39">
        <v>1</v>
      </c>
      <c r="D85" s="42" t="str">
        <f>JLY!A92</f>
        <v>175</v>
      </c>
      <c r="E85" s="56">
        <f>ROUND(JLY!E92,0)</f>
        <v>0</v>
      </c>
      <c r="F85" s="40">
        <f>JLY!G92</f>
        <v>0.5</v>
      </c>
      <c r="G85" s="56">
        <f>ROUND(JLY!I92,0)</f>
        <v>0</v>
      </c>
      <c r="H85" s="56">
        <f>ROUND(JLY!K92,0)</f>
        <v>0</v>
      </c>
      <c r="I85" s="40">
        <f>JLY!M92</f>
        <v>0.323</v>
      </c>
      <c r="J85" s="56">
        <f>ROUND(JLY!O92,0)</f>
        <v>0</v>
      </c>
      <c r="K85" s="56">
        <f>ROUND(JLY!Q92,0)</f>
        <v>0</v>
      </c>
      <c r="L85" s="58" t="s">
        <v>319</v>
      </c>
      <c r="M85" t="s">
        <v>291</v>
      </c>
    </row>
    <row r="86" spans="1:13" ht="12.75">
      <c r="A86" s="39">
        <v>2014</v>
      </c>
      <c r="B86" s="41" t="s">
        <v>318</v>
      </c>
      <c r="C86" s="39">
        <v>1</v>
      </c>
      <c r="D86" s="42" t="str">
        <f>JLY!A93</f>
        <v>177</v>
      </c>
      <c r="E86" s="56">
        <f>ROUND(JLY!E93,0)</f>
        <v>3260</v>
      </c>
      <c r="F86" s="40">
        <f>JLY!G93</f>
        <v>0.5</v>
      </c>
      <c r="G86" s="56">
        <f>ROUND(JLY!I93,0)</f>
        <v>1630</v>
      </c>
      <c r="H86" s="56">
        <f>ROUND(JLY!K93,0)</f>
        <v>1630</v>
      </c>
      <c r="I86" s="40">
        <f>JLY!M93</f>
        <v>0.4588</v>
      </c>
      <c r="J86" s="56">
        <f>ROUND(JLY!O93,0)</f>
        <v>748</v>
      </c>
      <c r="K86" s="56">
        <f>ROUND(JLY!Q93,0)</f>
        <v>882</v>
      </c>
      <c r="L86" s="58" t="s">
        <v>319</v>
      </c>
      <c r="M86" t="s">
        <v>291</v>
      </c>
    </row>
    <row r="87" spans="1:13" ht="12.75">
      <c r="A87" s="39">
        <v>2014</v>
      </c>
      <c r="B87" s="41" t="s">
        <v>318</v>
      </c>
      <c r="C87" s="39">
        <v>1</v>
      </c>
      <c r="D87" s="42" t="str">
        <f>JLY!A94</f>
        <v>179</v>
      </c>
      <c r="E87" s="56">
        <f>ROUND(JLY!E94,0)</f>
        <v>327</v>
      </c>
      <c r="F87" s="40">
        <f>JLY!G94</f>
        <v>0.5</v>
      </c>
      <c r="G87" s="56">
        <f>ROUND(JLY!I94,0)</f>
        <v>163</v>
      </c>
      <c r="H87" s="56">
        <f>ROUND(JLY!K94,0)</f>
        <v>163</v>
      </c>
      <c r="I87" s="40">
        <f>JLY!M94</f>
        <v>0.4439</v>
      </c>
      <c r="J87" s="56">
        <f>ROUND(JLY!O94,0)</f>
        <v>72</v>
      </c>
      <c r="K87" s="56">
        <f>ROUND(JLY!Q94,0)</f>
        <v>91</v>
      </c>
      <c r="L87" s="58" t="s">
        <v>319</v>
      </c>
      <c r="M87" t="s">
        <v>291</v>
      </c>
    </row>
    <row r="88" spans="1:13" ht="12.75">
      <c r="A88" s="39">
        <v>2014</v>
      </c>
      <c r="B88" s="41" t="s">
        <v>318</v>
      </c>
      <c r="C88" s="39">
        <v>1</v>
      </c>
      <c r="D88" s="42" t="str">
        <f>JLY!A95</f>
        <v>181</v>
      </c>
      <c r="E88" s="56">
        <f>ROUND(JLY!E95,0)</f>
        <v>0</v>
      </c>
      <c r="F88" s="40">
        <f>JLY!G95</f>
        <v>0.5</v>
      </c>
      <c r="G88" s="56">
        <f>ROUND(JLY!I95,0)</f>
        <v>0</v>
      </c>
      <c r="H88" s="56">
        <f>ROUND(JLY!K95,0)</f>
        <v>0</v>
      </c>
      <c r="I88" s="40">
        <f>JLY!M95</f>
        <v>0.3979</v>
      </c>
      <c r="J88" s="56">
        <f>ROUND(JLY!O95,0)</f>
        <v>0</v>
      </c>
      <c r="K88" s="56">
        <f>ROUND(JLY!Q95,0)</f>
        <v>0</v>
      </c>
      <c r="L88" s="58" t="s">
        <v>319</v>
      </c>
      <c r="M88" t="s">
        <v>291</v>
      </c>
    </row>
    <row r="89" spans="1:13" ht="12.75">
      <c r="A89" s="39">
        <v>2014</v>
      </c>
      <c r="B89" s="41" t="s">
        <v>318</v>
      </c>
      <c r="C89" s="39">
        <v>1</v>
      </c>
      <c r="D89" s="42" t="str">
        <f>JLY!A96</f>
        <v>183</v>
      </c>
      <c r="E89" s="56">
        <f>ROUND(JLY!E96,0)</f>
        <v>327</v>
      </c>
      <c r="F89" s="40">
        <f>JLY!G96</f>
        <v>0.5</v>
      </c>
      <c r="G89" s="56">
        <f>ROUND(JLY!I96,0)</f>
        <v>163</v>
      </c>
      <c r="H89" s="56">
        <f>ROUND(JLY!K96,0)</f>
        <v>163</v>
      </c>
      <c r="I89" s="40">
        <f>JLY!M96</f>
        <v>0.2387</v>
      </c>
      <c r="J89" s="56">
        <f>ROUND(JLY!O96,0)</f>
        <v>39</v>
      </c>
      <c r="K89" s="56">
        <f>ROUND(JLY!Q96,0)</f>
        <v>124</v>
      </c>
      <c r="L89" s="58" t="s">
        <v>319</v>
      </c>
      <c r="M89" t="s">
        <v>291</v>
      </c>
    </row>
    <row r="90" spans="1:13" ht="12.75">
      <c r="A90" s="39">
        <v>2014</v>
      </c>
      <c r="B90" s="41" t="s">
        <v>318</v>
      </c>
      <c r="C90" s="39">
        <v>1</v>
      </c>
      <c r="D90" s="42" t="str">
        <f>JLY!A97</f>
        <v>185</v>
      </c>
      <c r="E90" s="56">
        <f>ROUND(JLY!E97,0)</f>
        <v>1538</v>
      </c>
      <c r="F90" s="40">
        <f>JLY!G97</f>
        <v>0.5</v>
      </c>
      <c r="G90" s="56">
        <f>ROUND(JLY!I97,0)</f>
        <v>769</v>
      </c>
      <c r="H90" s="56">
        <f>ROUND(JLY!K97,0)</f>
        <v>769</v>
      </c>
      <c r="I90" s="40">
        <f>JLY!M97</f>
        <v>0.2455</v>
      </c>
      <c r="J90" s="56">
        <f>ROUND(JLY!O97,0)</f>
        <v>189</v>
      </c>
      <c r="K90" s="56">
        <f>ROUND(JLY!Q97,0)</f>
        <v>580</v>
      </c>
      <c r="L90" s="58" t="s">
        <v>319</v>
      </c>
      <c r="M90" t="s">
        <v>291</v>
      </c>
    </row>
    <row r="91" spans="1:13" ht="12.75">
      <c r="A91" s="39">
        <v>2014</v>
      </c>
      <c r="B91" s="41" t="s">
        <v>318</v>
      </c>
      <c r="C91" s="39">
        <v>1</v>
      </c>
      <c r="D91" s="42" t="str">
        <f>JLY!A98</f>
        <v>187</v>
      </c>
      <c r="E91" s="56">
        <f>ROUND(JLY!E98,0)</f>
        <v>653</v>
      </c>
      <c r="F91" s="40">
        <f>JLY!G98</f>
        <v>0.5</v>
      </c>
      <c r="G91" s="56">
        <f>ROUND(JLY!I98,0)</f>
        <v>327</v>
      </c>
      <c r="H91" s="56">
        <f>ROUND(JLY!K98,0)</f>
        <v>327</v>
      </c>
      <c r="I91" s="40">
        <f>JLY!M98</f>
        <v>0.3853</v>
      </c>
      <c r="J91" s="56">
        <f>ROUND(JLY!O98,0)</f>
        <v>126</v>
      </c>
      <c r="K91" s="56">
        <f>ROUND(JLY!Q98,0)</f>
        <v>201</v>
      </c>
      <c r="L91" s="58" t="s">
        <v>319</v>
      </c>
      <c r="M91" t="s">
        <v>291</v>
      </c>
    </row>
    <row r="92" spans="1:13" ht="12.75">
      <c r="A92" s="39">
        <v>2014</v>
      </c>
      <c r="B92" s="41" t="s">
        <v>318</v>
      </c>
      <c r="C92" s="39">
        <v>1</v>
      </c>
      <c r="D92" s="42" t="str">
        <f>JLY!A99</f>
        <v>191</v>
      </c>
      <c r="E92" s="56">
        <f>ROUND(JLY!E99,0)</f>
        <v>1633</v>
      </c>
      <c r="F92" s="40">
        <f>JLY!G99</f>
        <v>0.5</v>
      </c>
      <c r="G92" s="56">
        <f>ROUND(JLY!I99,0)</f>
        <v>816</v>
      </c>
      <c r="H92" s="56">
        <f>ROUND(JLY!K99,0)</f>
        <v>816</v>
      </c>
      <c r="I92" s="40">
        <f>JLY!M99</f>
        <v>0.276</v>
      </c>
      <c r="J92" s="56">
        <f>ROUND(JLY!O99,0)</f>
        <v>225</v>
      </c>
      <c r="K92" s="56">
        <f>ROUND(JLY!Q99,0)</f>
        <v>591</v>
      </c>
      <c r="L92" s="58" t="s">
        <v>319</v>
      </c>
      <c r="M92" t="s">
        <v>291</v>
      </c>
    </row>
    <row r="93" spans="1:13" ht="12.75">
      <c r="A93" s="39">
        <v>2014</v>
      </c>
      <c r="B93" s="41" t="s">
        <v>318</v>
      </c>
      <c r="C93" s="39">
        <v>1</v>
      </c>
      <c r="D93" s="42" t="str">
        <f>JLY!A100</f>
        <v>193</v>
      </c>
      <c r="E93" s="56">
        <f>ROUND(JLY!E100,0)</f>
        <v>0</v>
      </c>
      <c r="F93" s="40">
        <f>JLY!G100</f>
        <v>0.5</v>
      </c>
      <c r="G93" s="56">
        <f>ROUND(JLY!I100,0)</f>
        <v>0</v>
      </c>
      <c r="H93" s="56">
        <f>ROUND(JLY!K100,0)</f>
        <v>0</v>
      </c>
      <c r="I93" s="40">
        <f>JLY!M100</f>
        <v>0.3025</v>
      </c>
      <c r="J93" s="56">
        <f>ROUND(JLY!O100,0)</f>
        <v>0</v>
      </c>
      <c r="K93" s="56">
        <f>ROUND(JLY!Q100,0)</f>
        <v>0</v>
      </c>
      <c r="L93" s="58" t="s">
        <v>319</v>
      </c>
      <c r="M93" t="s">
        <v>291</v>
      </c>
    </row>
    <row r="94" spans="1:13" ht="12.75">
      <c r="A94" s="39">
        <v>2014</v>
      </c>
      <c r="B94" s="41" t="s">
        <v>318</v>
      </c>
      <c r="C94" s="39">
        <v>1</v>
      </c>
      <c r="D94" s="42" t="str">
        <f>JLY!A101</f>
        <v>195</v>
      </c>
      <c r="E94" s="56">
        <f>ROUND(JLY!E101,0)</f>
        <v>3918</v>
      </c>
      <c r="F94" s="40">
        <f>JLY!G101</f>
        <v>0.5</v>
      </c>
      <c r="G94" s="56">
        <f>ROUND(JLY!I101,0)</f>
        <v>1959</v>
      </c>
      <c r="H94" s="56">
        <f>ROUND(JLY!K101,0)</f>
        <v>1959</v>
      </c>
      <c r="I94" s="40">
        <f>JLY!M101</f>
        <v>0.2755</v>
      </c>
      <c r="J94" s="56">
        <f>ROUND(JLY!O101,0)</f>
        <v>540</v>
      </c>
      <c r="K94" s="56">
        <f>ROUND(JLY!Q101,0)</f>
        <v>1419</v>
      </c>
      <c r="L94" s="58" t="s">
        <v>319</v>
      </c>
      <c r="M94" t="s">
        <v>291</v>
      </c>
    </row>
    <row r="95" spans="1:13" ht="12.75">
      <c r="A95" s="39">
        <v>2014</v>
      </c>
      <c r="B95" s="41" t="s">
        <v>318</v>
      </c>
      <c r="C95" s="39">
        <v>1</v>
      </c>
      <c r="D95" s="42" t="str">
        <f>JLY!A102</f>
        <v>197</v>
      </c>
      <c r="E95" s="56">
        <f>ROUND(JLY!E102,0)</f>
        <v>3918</v>
      </c>
      <c r="F95" s="40">
        <f>JLY!G102</f>
        <v>0.5</v>
      </c>
      <c r="G95" s="56">
        <f>ROUND(JLY!I102,0)</f>
        <v>1959</v>
      </c>
      <c r="H95" s="56">
        <f>ROUND(JLY!K102,0)</f>
        <v>1959</v>
      </c>
      <c r="I95" s="40">
        <f>JLY!M102</f>
        <v>0.2708</v>
      </c>
      <c r="J95" s="56">
        <f>ROUND(JLY!O102,0)</f>
        <v>530</v>
      </c>
      <c r="K95" s="56">
        <f>ROUND(JLY!Q102,0)</f>
        <v>1429</v>
      </c>
      <c r="L95" s="58" t="s">
        <v>319</v>
      </c>
      <c r="M95" t="s">
        <v>291</v>
      </c>
    </row>
    <row r="96" spans="1:13" ht="12.75">
      <c r="A96" s="39">
        <v>2014</v>
      </c>
      <c r="B96" s="41" t="s">
        <v>318</v>
      </c>
      <c r="C96" s="39">
        <v>1</v>
      </c>
      <c r="D96" s="42" t="str">
        <f>JLY!A103</f>
        <v>199</v>
      </c>
      <c r="E96" s="56">
        <f>ROUND(JLY!E103,0)</f>
        <v>0</v>
      </c>
      <c r="F96" s="40">
        <f>JLY!G103</f>
        <v>0.5</v>
      </c>
      <c r="G96" s="56">
        <f>ROUND(JLY!I103,0)</f>
        <v>0</v>
      </c>
      <c r="H96" s="56">
        <f>ROUND(JLY!K103,0)</f>
        <v>0</v>
      </c>
      <c r="I96" s="40">
        <f>JLY!M103</f>
        <v>0.3888</v>
      </c>
      <c r="J96" s="56">
        <f>ROUND(JLY!O103,0)</f>
        <v>0</v>
      </c>
      <c r="K96" s="56">
        <f>ROUND(JLY!Q103,0)</f>
        <v>0</v>
      </c>
      <c r="L96" s="58" t="s">
        <v>319</v>
      </c>
      <c r="M96" t="s">
        <v>291</v>
      </c>
    </row>
    <row r="97" spans="1:13" ht="12.75">
      <c r="A97" s="39">
        <v>2014</v>
      </c>
      <c r="B97" s="41" t="s">
        <v>318</v>
      </c>
      <c r="C97" s="39">
        <v>1</v>
      </c>
      <c r="D97" s="42" t="str">
        <f>JLY!A104</f>
        <v>510</v>
      </c>
      <c r="E97" s="56">
        <f>ROUND(JLY!E104,0)</f>
        <v>4250</v>
      </c>
      <c r="F97" s="40">
        <f>JLY!G104</f>
        <v>0.5</v>
      </c>
      <c r="G97" s="56">
        <f>ROUND(JLY!I104,0)</f>
        <v>2125</v>
      </c>
      <c r="H97" s="56">
        <f>ROUND(JLY!K104,0)</f>
        <v>2125</v>
      </c>
      <c r="I97" s="40">
        <f>JLY!M104</f>
        <v>0.5309</v>
      </c>
      <c r="J97" s="56">
        <f>ROUND(JLY!O104,0)</f>
        <v>1128</v>
      </c>
      <c r="K97" s="56">
        <f>ROUND(JLY!Q104,0)</f>
        <v>997</v>
      </c>
      <c r="L97" s="58" t="s">
        <v>319</v>
      </c>
      <c r="M97" t="s">
        <v>291</v>
      </c>
    </row>
    <row r="98" spans="1:13" ht="12.75">
      <c r="A98" s="39">
        <v>2014</v>
      </c>
      <c r="B98" s="41" t="s">
        <v>318</v>
      </c>
      <c r="C98" s="39">
        <v>1</v>
      </c>
      <c r="D98" s="42" t="str">
        <f>JLY!A105</f>
        <v>520</v>
      </c>
      <c r="E98" s="56">
        <f>ROUND(JLY!E105,0)</f>
        <v>1959</v>
      </c>
      <c r="F98" s="40">
        <f>JLY!G105</f>
        <v>0.5</v>
      </c>
      <c r="G98" s="56">
        <f>ROUND(JLY!I105,0)</f>
        <v>980</v>
      </c>
      <c r="H98" s="56">
        <f>ROUND(JLY!K105,0)</f>
        <v>980</v>
      </c>
      <c r="I98" s="40">
        <f>JLY!M105</f>
        <v>0.2547</v>
      </c>
      <c r="J98" s="56">
        <f>ROUND(JLY!O105,0)</f>
        <v>249</v>
      </c>
      <c r="K98" s="56">
        <f>ROUND(JLY!Q105,0)</f>
        <v>730</v>
      </c>
      <c r="L98" s="58" t="s">
        <v>319</v>
      </c>
      <c r="M98" t="s">
        <v>291</v>
      </c>
    </row>
    <row r="99" spans="1:13" ht="12.75">
      <c r="A99" s="39">
        <v>2014</v>
      </c>
      <c r="B99" s="41" t="s">
        <v>318</v>
      </c>
      <c r="C99" s="39">
        <v>1</v>
      </c>
      <c r="D99" s="42" t="str">
        <f>JLY!A106</f>
        <v>530</v>
      </c>
      <c r="E99" s="56">
        <f>ROUND(JLY!E106,0)</f>
        <v>0</v>
      </c>
      <c r="F99" s="40">
        <f>JLY!G106</f>
        <v>0.5</v>
      </c>
      <c r="G99" s="56">
        <f>ROUND(JLY!I106,0)</f>
        <v>0</v>
      </c>
      <c r="H99" s="56">
        <f>ROUND(JLY!K106,0)</f>
        <v>0</v>
      </c>
      <c r="I99" s="40">
        <f>JLY!M106</f>
        <v>0.2329</v>
      </c>
      <c r="J99" s="56">
        <f>ROUND(JLY!O106,0)</f>
        <v>0</v>
      </c>
      <c r="K99" s="56">
        <f>ROUND(JLY!Q106,0)</f>
        <v>0</v>
      </c>
      <c r="L99" s="58" t="s">
        <v>319</v>
      </c>
      <c r="M99" t="s">
        <v>291</v>
      </c>
    </row>
    <row r="100" spans="1:13" ht="12.75">
      <c r="A100" s="39">
        <v>2014</v>
      </c>
      <c r="B100" s="41" t="s">
        <v>318</v>
      </c>
      <c r="C100" s="39">
        <v>1</v>
      </c>
      <c r="D100" s="42" t="str">
        <f>JLY!A107</f>
        <v>540</v>
      </c>
      <c r="E100" s="56">
        <f>ROUND(JLY!E107,0)</f>
        <v>3265</v>
      </c>
      <c r="F100" s="40">
        <f>JLY!G107</f>
        <v>0.5</v>
      </c>
      <c r="G100" s="56">
        <f>ROUND(JLY!I107,0)</f>
        <v>1633</v>
      </c>
      <c r="H100" s="56">
        <f>ROUND(JLY!K107,0)</f>
        <v>1633</v>
      </c>
      <c r="I100" s="40">
        <f>JLY!M107</f>
        <v>0.3068</v>
      </c>
      <c r="J100" s="56">
        <f>ROUND(JLY!O107,0)</f>
        <v>501</v>
      </c>
      <c r="K100" s="56">
        <f>ROUND(JLY!Q107,0)</f>
        <v>1132</v>
      </c>
      <c r="L100" s="58" t="s">
        <v>319</v>
      </c>
      <c r="M100" t="s">
        <v>291</v>
      </c>
    </row>
    <row r="101" spans="1:13" ht="12.75">
      <c r="A101" s="39">
        <v>2014</v>
      </c>
      <c r="B101" s="41" t="s">
        <v>318</v>
      </c>
      <c r="C101" s="39">
        <v>1</v>
      </c>
      <c r="D101" s="42" t="str">
        <f>JLY!A108</f>
        <v>550</v>
      </c>
      <c r="E101" s="56">
        <f>ROUND(JLY!E108,0)</f>
        <v>2286</v>
      </c>
      <c r="F101" s="40">
        <f>JLY!G108</f>
        <v>0.5</v>
      </c>
      <c r="G101" s="56">
        <f>ROUND(JLY!I108,0)</f>
        <v>1143</v>
      </c>
      <c r="H101" s="56">
        <f>ROUND(JLY!K108,0)</f>
        <v>1143</v>
      </c>
      <c r="I101" s="40">
        <f>JLY!M108</f>
        <v>0.3715</v>
      </c>
      <c r="J101" s="56">
        <f>ROUND(JLY!O108,0)</f>
        <v>425</v>
      </c>
      <c r="K101" s="56">
        <f>ROUND(JLY!Q108,0)</f>
        <v>718</v>
      </c>
      <c r="L101" s="58" t="s">
        <v>319</v>
      </c>
      <c r="M101" t="s">
        <v>291</v>
      </c>
    </row>
    <row r="102" spans="1:13" ht="12.75">
      <c r="A102" s="39">
        <v>2014</v>
      </c>
      <c r="B102" s="41" t="s">
        <v>318</v>
      </c>
      <c r="C102" s="39">
        <v>1</v>
      </c>
      <c r="D102" s="42" t="str">
        <f>JLY!A109</f>
        <v>570</v>
      </c>
      <c r="E102" s="56">
        <f>ROUND(JLY!E109,0)</f>
        <v>980</v>
      </c>
      <c r="F102" s="40">
        <f>JLY!G109</f>
        <v>0.5</v>
      </c>
      <c r="G102" s="56">
        <f>ROUND(JLY!I109,0)</f>
        <v>490</v>
      </c>
      <c r="H102" s="56">
        <f>ROUND(JLY!K109,0)</f>
        <v>490</v>
      </c>
      <c r="I102" s="40">
        <f>JLY!M109</f>
        <v>0.4027</v>
      </c>
      <c r="J102" s="56">
        <f>ROUND(JLY!O109,0)</f>
        <v>197</v>
      </c>
      <c r="K102" s="56">
        <f>ROUND(JLY!Q109,0)</f>
        <v>293</v>
      </c>
      <c r="L102" s="58" t="s">
        <v>319</v>
      </c>
      <c r="M102" t="s">
        <v>291</v>
      </c>
    </row>
    <row r="103" spans="1:13" ht="12.75">
      <c r="A103" s="39">
        <v>2014</v>
      </c>
      <c r="B103" s="41" t="s">
        <v>318</v>
      </c>
      <c r="C103" s="39">
        <v>1</v>
      </c>
      <c r="D103" s="42" t="str">
        <f>JLY!A110</f>
        <v>580</v>
      </c>
      <c r="E103" s="56">
        <f>ROUND(JLY!E110,0)</f>
        <v>0</v>
      </c>
      <c r="F103" s="40">
        <f>JLY!G110</f>
        <v>0.5</v>
      </c>
      <c r="G103" s="56">
        <f>ROUND(JLY!I110,0)</f>
        <v>0</v>
      </c>
      <c r="H103" s="56">
        <f>ROUND(JLY!K110,0)</f>
        <v>0</v>
      </c>
      <c r="I103" s="40">
        <f>JLY!M110</f>
        <v>0.2496</v>
      </c>
      <c r="J103" s="56">
        <f>ROUND(JLY!O110,0)</f>
        <v>0</v>
      </c>
      <c r="K103" s="56">
        <f>ROUND(JLY!Q110,0)</f>
        <v>0</v>
      </c>
      <c r="L103" s="58" t="s">
        <v>319</v>
      </c>
      <c r="M103" t="s">
        <v>291</v>
      </c>
    </row>
    <row r="104" spans="1:13" ht="12.75">
      <c r="A104" s="39">
        <v>2014</v>
      </c>
      <c r="B104" s="41" t="s">
        <v>318</v>
      </c>
      <c r="C104" s="39">
        <v>1</v>
      </c>
      <c r="D104" s="42" t="str">
        <f>JLY!A111</f>
        <v>590</v>
      </c>
      <c r="E104" s="56">
        <f>ROUND(JLY!E111,0)</f>
        <v>1633</v>
      </c>
      <c r="F104" s="40">
        <f>JLY!G111</f>
        <v>0.5</v>
      </c>
      <c r="G104" s="56">
        <f>ROUND(JLY!I111,0)</f>
        <v>816</v>
      </c>
      <c r="H104" s="56">
        <f>ROUND(JLY!K111,0)</f>
        <v>816</v>
      </c>
      <c r="I104" s="40">
        <f>JLY!M111</f>
        <v>0.2223</v>
      </c>
      <c r="J104" s="56">
        <f>ROUND(JLY!O111,0)</f>
        <v>181</v>
      </c>
      <c r="K104" s="56">
        <f>ROUND(JLY!Q111,0)</f>
        <v>635</v>
      </c>
      <c r="L104" s="58" t="s">
        <v>319</v>
      </c>
      <c r="M104" t="s">
        <v>291</v>
      </c>
    </row>
    <row r="105" spans="1:13" ht="12.75">
      <c r="A105" s="39">
        <v>2014</v>
      </c>
      <c r="B105" s="41" t="s">
        <v>318</v>
      </c>
      <c r="C105" s="39">
        <v>1</v>
      </c>
      <c r="D105" s="42" t="str">
        <f>JLY!A112</f>
        <v>620</v>
      </c>
      <c r="E105" s="56">
        <f>ROUND(JLY!E112,0)</f>
        <v>0</v>
      </c>
      <c r="F105" s="40">
        <f>JLY!G112</f>
        <v>0.5</v>
      </c>
      <c r="G105" s="56">
        <f>ROUND(JLY!I112,0)</f>
        <v>0</v>
      </c>
      <c r="H105" s="56">
        <f>ROUND(JLY!K112,0)</f>
        <v>0</v>
      </c>
      <c r="I105" s="40">
        <f>JLY!M112</f>
        <v>0.371</v>
      </c>
      <c r="J105" s="56">
        <f>ROUND(JLY!O112,0)</f>
        <v>0</v>
      </c>
      <c r="K105" s="56">
        <f>ROUND(JLY!Q112,0)</f>
        <v>0</v>
      </c>
      <c r="L105" s="58" t="s">
        <v>319</v>
      </c>
      <c r="M105" t="s">
        <v>291</v>
      </c>
    </row>
    <row r="106" spans="1:13" ht="12.75">
      <c r="A106" s="39">
        <v>2014</v>
      </c>
      <c r="B106" s="41" t="s">
        <v>318</v>
      </c>
      <c r="C106" s="39">
        <v>1</v>
      </c>
      <c r="D106" s="42" t="str">
        <f>JLY!A113</f>
        <v>630</v>
      </c>
      <c r="E106" s="56">
        <f>ROUND(JLY!E113,0)</f>
        <v>653</v>
      </c>
      <c r="F106" s="40">
        <f>JLY!G113</f>
        <v>0.5</v>
      </c>
      <c r="G106" s="56">
        <f>ROUND(JLY!I113,0)</f>
        <v>327</v>
      </c>
      <c r="H106" s="56">
        <f>ROUND(JLY!K113,0)</f>
        <v>327</v>
      </c>
      <c r="I106" s="40">
        <f>JLY!M113</f>
        <v>0.3441</v>
      </c>
      <c r="J106" s="56">
        <f>ROUND(JLY!O113,0)</f>
        <v>112</v>
      </c>
      <c r="K106" s="56">
        <f>ROUND(JLY!Q113,0)</f>
        <v>214</v>
      </c>
      <c r="L106" s="58" t="s">
        <v>319</v>
      </c>
      <c r="M106" t="s">
        <v>291</v>
      </c>
    </row>
    <row r="107" spans="1:13" ht="12.75">
      <c r="A107" s="39">
        <v>2014</v>
      </c>
      <c r="B107" s="41" t="s">
        <v>318</v>
      </c>
      <c r="C107" s="39">
        <v>1</v>
      </c>
      <c r="D107" s="42" t="str">
        <f>JLY!A114</f>
        <v>640</v>
      </c>
      <c r="E107" s="56">
        <f>ROUND(JLY!E114,0)</f>
        <v>327</v>
      </c>
      <c r="F107" s="40">
        <f>JLY!G114</f>
        <v>0.5</v>
      </c>
      <c r="G107" s="56">
        <f>ROUND(JLY!I114,0)</f>
        <v>163</v>
      </c>
      <c r="H107" s="56">
        <f>ROUND(JLY!K114,0)</f>
        <v>163</v>
      </c>
      <c r="I107" s="40">
        <f>JLY!M114</f>
        <v>0.3146</v>
      </c>
      <c r="J107" s="56">
        <f>ROUND(JLY!O114,0)</f>
        <v>51</v>
      </c>
      <c r="K107" s="56">
        <f>ROUND(JLY!Q114,0)</f>
        <v>112</v>
      </c>
      <c r="L107" s="58" t="s">
        <v>319</v>
      </c>
      <c r="M107" t="s">
        <v>291</v>
      </c>
    </row>
    <row r="108" spans="1:13" ht="12.75">
      <c r="A108" s="39">
        <v>2014</v>
      </c>
      <c r="B108" s="41" t="s">
        <v>318</v>
      </c>
      <c r="C108" s="39">
        <v>1</v>
      </c>
      <c r="D108" s="42" t="str">
        <f>JLY!A115</f>
        <v>650</v>
      </c>
      <c r="E108" s="56">
        <f>ROUND(JLY!E115,0)</f>
        <v>0</v>
      </c>
      <c r="F108" s="40">
        <f>JLY!G115</f>
        <v>0.5</v>
      </c>
      <c r="G108" s="56">
        <f>ROUND(JLY!I115,0)</f>
        <v>0</v>
      </c>
      <c r="H108" s="56">
        <f>ROUND(JLY!K115,0)</f>
        <v>0</v>
      </c>
      <c r="I108" s="40">
        <f>JLY!M115</f>
        <v>0.3223</v>
      </c>
      <c r="J108" s="56">
        <f>ROUND(JLY!O115,0)</f>
        <v>0</v>
      </c>
      <c r="K108" s="56">
        <f>ROUND(JLY!Q115,0)</f>
        <v>0</v>
      </c>
      <c r="L108" s="58" t="s">
        <v>319</v>
      </c>
      <c r="M108" t="s">
        <v>291</v>
      </c>
    </row>
    <row r="109" spans="1:13" ht="12.75">
      <c r="A109" s="39">
        <v>2014</v>
      </c>
      <c r="B109" s="41" t="s">
        <v>318</v>
      </c>
      <c r="C109" s="39">
        <v>1</v>
      </c>
      <c r="D109" s="42" t="str">
        <f>JLY!A116</f>
        <v>660</v>
      </c>
      <c r="E109" s="56">
        <f>ROUND(JLY!E116,0)</f>
        <v>5551</v>
      </c>
      <c r="F109" s="40">
        <f>JLY!G116</f>
        <v>0.5</v>
      </c>
      <c r="G109" s="56">
        <f>ROUND(JLY!I116,0)</f>
        <v>2775</v>
      </c>
      <c r="H109" s="56">
        <f>ROUND(JLY!K116,0)</f>
        <v>2775</v>
      </c>
      <c r="I109" s="40">
        <f>JLY!M116</f>
        <v>0.3808</v>
      </c>
      <c r="J109" s="56">
        <f>ROUND(JLY!O116,0)</f>
        <v>1057</v>
      </c>
      <c r="K109" s="56">
        <f>ROUND(JLY!Q116,0)</f>
        <v>1718</v>
      </c>
      <c r="L109" s="58" t="s">
        <v>319</v>
      </c>
      <c r="M109" t="s">
        <v>291</v>
      </c>
    </row>
    <row r="110" spans="1:13" ht="12.75">
      <c r="A110" s="39">
        <v>2014</v>
      </c>
      <c r="B110" s="41" t="s">
        <v>318</v>
      </c>
      <c r="C110" s="39">
        <v>1</v>
      </c>
      <c r="D110" s="42" t="str">
        <f>JLY!A117</f>
        <v>670</v>
      </c>
      <c r="E110" s="56">
        <f>ROUND(JLY!E117,0)</f>
        <v>1633</v>
      </c>
      <c r="F110" s="40">
        <f>JLY!G117</f>
        <v>0.5</v>
      </c>
      <c r="G110" s="56">
        <f>ROUND(JLY!I117,0)</f>
        <v>816</v>
      </c>
      <c r="H110" s="56">
        <f>ROUND(JLY!K117,0)</f>
        <v>816</v>
      </c>
      <c r="I110" s="40">
        <f>JLY!M117</f>
        <v>0.2667</v>
      </c>
      <c r="J110" s="56">
        <f>ROUND(JLY!O117,0)</f>
        <v>218</v>
      </c>
      <c r="K110" s="56">
        <f>ROUND(JLY!Q117,0)</f>
        <v>599</v>
      </c>
      <c r="L110" s="58" t="s">
        <v>319</v>
      </c>
      <c r="M110" t="s">
        <v>291</v>
      </c>
    </row>
    <row r="111" spans="1:13" ht="12.75">
      <c r="A111" s="39">
        <v>2014</v>
      </c>
      <c r="B111" s="41" t="s">
        <v>318</v>
      </c>
      <c r="C111" s="39">
        <v>1</v>
      </c>
      <c r="D111" s="42" t="str">
        <f>JLY!A118</f>
        <v>678</v>
      </c>
      <c r="E111" s="56">
        <f>ROUND(JLY!E118,0)</f>
        <v>0</v>
      </c>
      <c r="F111" s="40">
        <f>JLY!G118</f>
        <v>0.5</v>
      </c>
      <c r="G111" s="56">
        <f>ROUND(JLY!I118,0)</f>
        <v>0</v>
      </c>
      <c r="H111" s="56">
        <f>ROUND(JLY!K118,0)</f>
        <v>0</v>
      </c>
      <c r="I111" s="40">
        <f>JLY!M118</f>
        <v>0.3302</v>
      </c>
      <c r="J111" s="56">
        <f>ROUND(JLY!O118,0)</f>
        <v>0</v>
      </c>
      <c r="K111" s="56">
        <f>ROUND(JLY!Q118,0)</f>
        <v>0</v>
      </c>
      <c r="L111" s="58" t="s">
        <v>319</v>
      </c>
      <c r="M111" t="s">
        <v>291</v>
      </c>
    </row>
    <row r="112" spans="1:13" ht="12.75">
      <c r="A112" s="39">
        <v>2014</v>
      </c>
      <c r="B112" s="41" t="s">
        <v>318</v>
      </c>
      <c r="C112" s="39">
        <v>1</v>
      </c>
      <c r="D112" s="42" t="str">
        <f>JLY!A119</f>
        <v>680</v>
      </c>
      <c r="E112" s="56">
        <f>ROUND(JLY!E119,0)</f>
        <v>6530</v>
      </c>
      <c r="F112" s="40">
        <f>JLY!G119</f>
        <v>0.5</v>
      </c>
      <c r="G112" s="56">
        <f>ROUND(JLY!I119,0)</f>
        <v>3265</v>
      </c>
      <c r="H112" s="56">
        <f>ROUND(JLY!K119,0)</f>
        <v>3265</v>
      </c>
      <c r="I112" s="40">
        <f>JLY!M119</f>
        <v>0.2736</v>
      </c>
      <c r="J112" s="56">
        <f>ROUND(JLY!O119,0)</f>
        <v>893</v>
      </c>
      <c r="K112" s="56">
        <f>ROUND(JLY!Q119,0)</f>
        <v>2372</v>
      </c>
      <c r="L112" s="58" t="s">
        <v>319</v>
      </c>
      <c r="M112" t="s">
        <v>291</v>
      </c>
    </row>
    <row r="113" spans="1:13" ht="12.75">
      <c r="A113" s="39">
        <v>2014</v>
      </c>
      <c r="B113" s="41" t="s">
        <v>318</v>
      </c>
      <c r="C113" s="39">
        <v>1</v>
      </c>
      <c r="D113" s="42" t="str">
        <f>JLY!A120</f>
        <v>683</v>
      </c>
      <c r="E113" s="56">
        <f>ROUND(JLY!E120,0)</f>
        <v>980</v>
      </c>
      <c r="F113" s="40">
        <f>JLY!G120</f>
        <v>0.5</v>
      </c>
      <c r="G113" s="56">
        <f>ROUND(JLY!I120,0)</f>
        <v>490</v>
      </c>
      <c r="H113" s="56">
        <f>ROUND(JLY!K120,0)</f>
        <v>490</v>
      </c>
      <c r="I113" s="40">
        <f>JLY!M120</f>
        <v>0.4168</v>
      </c>
      <c r="J113" s="56">
        <f>ROUND(JLY!O120,0)</f>
        <v>204</v>
      </c>
      <c r="K113" s="56">
        <f>ROUND(JLY!Q120,0)</f>
        <v>286</v>
      </c>
      <c r="L113" s="58" t="s">
        <v>319</v>
      </c>
      <c r="M113" t="s">
        <v>291</v>
      </c>
    </row>
    <row r="114" spans="1:13" ht="12.75">
      <c r="A114" s="39">
        <v>2014</v>
      </c>
      <c r="B114" s="41" t="s">
        <v>318</v>
      </c>
      <c r="C114" s="39">
        <v>1</v>
      </c>
      <c r="D114" s="42" t="str">
        <f>JLY!A121</f>
        <v>685</v>
      </c>
      <c r="E114" s="56">
        <f>ROUND(JLY!E121,0)</f>
        <v>0</v>
      </c>
      <c r="F114" s="40">
        <f>JLY!G121</f>
        <v>0.5</v>
      </c>
      <c r="G114" s="56">
        <f>ROUND(JLY!I121,0)</f>
        <v>0</v>
      </c>
      <c r="H114" s="56">
        <f>ROUND(JLY!K121,0)</f>
        <v>0</v>
      </c>
      <c r="I114" s="40">
        <f>JLY!M121</f>
        <v>0.4273</v>
      </c>
      <c r="J114" s="56">
        <f>ROUND(JLY!O121,0)</f>
        <v>0</v>
      </c>
      <c r="K114" s="56">
        <f>ROUND(JLY!Q121,0)</f>
        <v>0</v>
      </c>
      <c r="L114" s="58" t="s">
        <v>319</v>
      </c>
      <c r="M114" t="s">
        <v>291</v>
      </c>
    </row>
    <row r="115" spans="1:13" ht="12.75">
      <c r="A115" s="39">
        <v>2014</v>
      </c>
      <c r="B115" s="41" t="s">
        <v>318</v>
      </c>
      <c r="C115" s="39">
        <v>1</v>
      </c>
      <c r="D115" s="42" t="str">
        <f>JLY!A122</f>
        <v>690</v>
      </c>
      <c r="E115" s="56">
        <f>ROUND(JLY!E122,0)</f>
        <v>0</v>
      </c>
      <c r="F115" s="40">
        <f>JLY!G122</f>
        <v>0.5</v>
      </c>
      <c r="G115" s="56">
        <f>ROUND(JLY!I122,0)</f>
        <v>0</v>
      </c>
      <c r="H115" s="56">
        <f>ROUND(JLY!K122,0)</f>
        <v>0</v>
      </c>
      <c r="I115" s="40">
        <f>JLY!M122</f>
        <v>0.3321</v>
      </c>
      <c r="J115" s="56">
        <f>ROUND(JLY!O122,0)</f>
        <v>0</v>
      </c>
      <c r="K115" s="56">
        <f>ROUND(JLY!Q122,0)</f>
        <v>0</v>
      </c>
      <c r="L115" s="58" t="s">
        <v>319</v>
      </c>
      <c r="M115" t="s">
        <v>291</v>
      </c>
    </row>
    <row r="116" spans="1:13" ht="12.75">
      <c r="A116" s="39">
        <v>2014</v>
      </c>
      <c r="B116" s="41" t="s">
        <v>318</v>
      </c>
      <c r="C116" s="39">
        <v>1</v>
      </c>
      <c r="D116" s="42" t="str">
        <f>JLY!A123</f>
        <v>700</v>
      </c>
      <c r="E116" s="56">
        <f>ROUND(JLY!E123,0)</f>
        <v>17841</v>
      </c>
      <c r="F116" s="40">
        <f>JLY!G123</f>
        <v>0.5</v>
      </c>
      <c r="G116" s="56">
        <f>ROUND(JLY!I123,0)</f>
        <v>8921</v>
      </c>
      <c r="H116" s="56">
        <f>ROUND(JLY!K123,0)</f>
        <v>8921</v>
      </c>
      <c r="I116" s="40">
        <f>JLY!M123</f>
        <v>0.2773</v>
      </c>
      <c r="J116" s="56">
        <f>ROUND(JLY!O123,0)</f>
        <v>2474</v>
      </c>
      <c r="K116" s="56">
        <f>ROUND(JLY!Q123,0)</f>
        <v>6447</v>
      </c>
      <c r="L116" s="58" t="s">
        <v>319</v>
      </c>
      <c r="M116" t="s">
        <v>291</v>
      </c>
    </row>
    <row r="117" spans="1:13" ht="12.75">
      <c r="A117" s="39">
        <v>2014</v>
      </c>
      <c r="B117" s="41" t="s">
        <v>318</v>
      </c>
      <c r="C117" s="39">
        <v>1</v>
      </c>
      <c r="D117" s="42" t="str">
        <f>JLY!A124</f>
        <v>710</v>
      </c>
      <c r="E117" s="56">
        <f>ROUND(JLY!E124,0)</f>
        <v>21223</v>
      </c>
      <c r="F117" s="40">
        <f>JLY!G124</f>
        <v>0.5</v>
      </c>
      <c r="G117" s="56">
        <f>ROUND(JLY!I124,0)</f>
        <v>10611</v>
      </c>
      <c r="H117" s="56">
        <f>ROUND(JLY!K124,0)</f>
        <v>10611</v>
      </c>
      <c r="I117" s="40">
        <f>JLY!M124</f>
        <v>0.2455</v>
      </c>
      <c r="J117" s="56">
        <f>ROUND(JLY!O124,0)</f>
        <v>2605</v>
      </c>
      <c r="K117" s="56">
        <f>ROUND(JLY!Q124,0)</f>
        <v>8006</v>
      </c>
      <c r="L117" s="58" t="s">
        <v>319</v>
      </c>
      <c r="M117" t="s">
        <v>291</v>
      </c>
    </row>
    <row r="118" spans="1:13" ht="12.75">
      <c r="A118" s="39">
        <v>2014</v>
      </c>
      <c r="B118" s="41" t="s">
        <v>318</v>
      </c>
      <c r="C118" s="39">
        <v>1</v>
      </c>
      <c r="D118" s="42" t="str">
        <f>JLY!A125</f>
        <v>720</v>
      </c>
      <c r="E118" s="56">
        <f>ROUND(JLY!E125,0)</f>
        <v>0</v>
      </c>
      <c r="F118" s="40">
        <f>JLY!G125</f>
        <v>0.5</v>
      </c>
      <c r="G118" s="56">
        <f>ROUND(JLY!I125,0)</f>
        <v>0</v>
      </c>
      <c r="H118" s="56">
        <f>ROUND(JLY!K125,0)</f>
        <v>0</v>
      </c>
      <c r="I118" s="40">
        <f>JLY!M125</f>
        <v>0.3254</v>
      </c>
      <c r="J118" s="56">
        <f>ROUND(JLY!O125,0)</f>
        <v>0</v>
      </c>
      <c r="K118" s="56">
        <f>ROUND(JLY!Q125,0)</f>
        <v>0</v>
      </c>
      <c r="L118" s="58" t="s">
        <v>319</v>
      </c>
      <c r="M118" t="s">
        <v>291</v>
      </c>
    </row>
    <row r="119" spans="1:13" ht="12.75">
      <c r="A119" s="39">
        <v>2014</v>
      </c>
      <c r="B119" s="41" t="s">
        <v>318</v>
      </c>
      <c r="C119" s="39">
        <v>1</v>
      </c>
      <c r="D119" s="42" t="str">
        <f>JLY!A126</f>
        <v>730</v>
      </c>
      <c r="E119" s="56">
        <f>ROUND(JLY!E126,0)</f>
        <v>2612</v>
      </c>
      <c r="F119" s="40">
        <f>JLY!G126</f>
        <v>0.5</v>
      </c>
      <c r="G119" s="56">
        <f>ROUND(JLY!I126,0)</f>
        <v>1306</v>
      </c>
      <c r="H119" s="56">
        <f>ROUND(JLY!K126,0)</f>
        <v>1306</v>
      </c>
      <c r="I119" s="40">
        <f>JLY!M126</f>
        <v>0.3535</v>
      </c>
      <c r="J119" s="56">
        <f>ROUND(JLY!O126,0)</f>
        <v>462</v>
      </c>
      <c r="K119" s="56">
        <f>ROUND(JLY!Q126,0)</f>
        <v>844</v>
      </c>
      <c r="L119" s="58" t="s">
        <v>319</v>
      </c>
      <c r="M119" t="s">
        <v>291</v>
      </c>
    </row>
    <row r="120" spans="1:13" ht="12.75">
      <c r="A120" s="39">
        <v>2014</v>
      </c>
      <c r="B120" s="41" t="s">
        <v>318</v>
      </c>
      <c r="C120" s="39">
        <v>1</v>
      </c>
      <c r="D120" s="42" t="str">
        <f>JLY!A127</f>
        <v>735</v>
      </c>
      <c r="E120" s="56">
        <f>ROUND(JLY!E127,0)</f>
        <v>0</v>
      </c>
      <c r="F120" s="40">
        <f>JLY!G127</f>
        <v>0.5</v>
      </c>
      <c r="G120" s="56">
        <f>ROUND(JLY!I127,0)</f>
        <v>0</v>
      </c>
      <c r="H120" s="56">
        <f>ROUND(JLY!K127,0)</f>
        <v>0</v>
      </c>
      <c r="I120" s="40">
        <f>JLY!M127</f>
        <v>0.2787</v>
      </c>
      <c r="J120" s="56">
        <f>ROUND(JLY!O127,0)</f>
        <v>0</v>
      </c>
      <c r="K120" s="56">
        <f>ROUND(JLY!Q127,0)</f>
        <v>0</v>
      </c>
      <c r="L120" s="58" t="s">
        <v>319</v>
      </c>
      <c r="M120" t="s">
        <v>291</v>
      </c>
    </row>
    <row r="121" spans="1:13" ht="12.75">
      <c r="A121" s="39">
        <v>2014</v>
      </c>
      <c r="B121" s="41" t="s">
        <v>318</v>
      </c>
      <c r="C121" s="39">
        <v>1</v>
      </c>
      <c r="D121" s="42" t="str">
        <f>JLY!A128</f>
        <v>740</v>
      </c>
      <c r="E121" s="56">
        <f>ROUND(JLY!E128,0)</f>
        <v>8816</v>
      </c>
      <c r="F121" s="40">
        <f>JLY!G128</f>
        <v>0.5</v>
      </c>
      <c r="G121" s="56">
        <f>ROUND(JLY!I128,0)</f>
        <v>4408</v>
      </c>
      <c r="H121" s="56">
        <f>ROUND(JLY!K128,0)</f>
        <v>4408</v>
      </c>
      <c r="I121" s="40">
        <f>JLY!M128</f>
        <v>0.2605</v>
      </c>
      <c r="J121" s="56">
        <f>ROUND(JLY!O128,0)</f>
        <v>1148</v>
      </c>
      <c r="K121" s="56">
        <f>ROUND(JLY!Q128,0)</f>
        <v>3260</v>
      </c>
      <c r="L121" s="58" t="s">
        <v>319</v>
      </c>
      <c r="M121" t="s">
        <v>291</v>
      </c>
    </row>
    <row r="122" spans="1:13" ht="12.75">
      <c r="A122" s="39">
        <v>2014</v>
      </c>
      <c r="B122" s="41" t="s">
        <v>318</v>
      </c>
      <c r="C122" s="39">
        <v>1</v>
      </c>
      <c r="D122" s="42" t="str">
        <f>JLY!A129</f>
        <v>750</v>
      </c>
      <c r="E122" s="56">
        <f>ROUND(JLY!E129,0)</f>
        <v>0</v>
      </c>
      <c r="F122" s="40">
        <f>JLY!G129</f>
        <v>0.5</v>
      </c>
      <c r="G122" s="56">
        <f>ROUND(JLY!I129,0)</f>
        <v>0</v>
      </c>
      <c r="H122" s="56">
        <f>ROUND(JLY!K129,0)</f>
        <v>0</v>
      </c>
      <c r="I122" s="40">
        <f>JLY!M129</f>
        <v>0.2035</v>
      </c>
      <c r="J122" s="56">
        <f>ROUND(JLY!O129,0)</f>
        <v>0</v>
      </c>
      <c r="K122" s="56">
        <f>ROUND(JLY!Q129,0)</f>
        <v>0</v>
      </c>
      <c r="L122" s="58" t="s">
        <v>319</v>
      </c>
      <c r="M122" t="s">
        <v>291</v>
      </c>
    </row>
    <row r="123" spans="1:13" ht="12.75">
      <c r="A123" s="39">
        <v>2014</v>
      </c>
      <c r="B123" s="41" t="s">
        <v>318</v>
      </c>
      <c r="C123" s="39">
        <v>1</v>
      </c>
      <c r="D123" s="42" t="str">
        <f>JLY!A130</f>
        <v>760</v>
      </c>
      <c r="E123" s="56">
        <f>ROUND(JLY!E130,0)</f>
        <v>18029</v>
      </c>
      <c r="F123" s="40">
        <f>JLY!G130</f>
        <v>0.5</v>
      </c>
      <c r="G123" s="56">
        <f>ROUND(JLY!I130,0)</f>
        <v>9015</v>
      </c>
      <c r="H123" s="56">
        <f>ROUND(JLY!K130,0)</f>
        <v>9015</v>
      </c>
      <c r="I123" s="40">
        <f>JLY!M130</f>
        <v>0.3691</v>
      </c>
      <c r="J123" s="56">
        <f>ROUND(JLY!O130,0)</f>
        <v>3327</v>
      </c>
      <c r="K123" s="56">
        <f>ROUND(JLY!Q130,0)</f>
        <v>5687</v>
      </c>
      <c r="L123" s="58" t="s">
        <v>319</v>
      </c>
      <c r="M123" t="s">
        <v>291</v>
      </c>
    </row>
    <row r="124" spans="1:13" ht="12.75">
      <c r="A124" s="39">
        <v>2014</v>
      </c>
      <c r="B124" s="41" t="s">
        <v>318</v>
      </c>
      <c r="C124" s="39">
        <v>1</v>
      </c>
      <c r="D124" s="42" t="str">
        <f>JLY!A131</f>
        <v>770</v>
      </c>
      <c r="E124" s="56">
        <f>ROUND(JLY!E131,0)</f>
        <v>22090</v>
      </c>
      <c r="F124" s="40">
        <f>JLY!G131</f>
        <v>0.5</v>
      </c>
      <c r="G124" s="56">
        <f>ROUND(JLY!I131,0)</f>
        <v>11045</v>
      </c>
      <c r="H124" s="56">
        <f>ROUND(JLY!K131,0)</f>
        <v>11045</v>
      </c>
      <c r="I124" s="40">
        <f>JLY!M131</f>
        <v>0.3072</v>
      </c>
      <c r="J124" s="56">
        <f>ROUND(JLY!O131,0)</f>
        <v>3393</v>
      </c>
      <c r="K124" s="56">
        <f>ROUND(JLY!Q131,0)</f>
        <v>7652</v>
      </c>
      <c r="L124" s="58" t="s">
        <v>319</v>
      </c>
      <c r="M124" t="s">
        <v>291</v>
      </c>
    </row>
    <row r="125" spans="1:13" ht="12.75">
      <c r="A125" s="39">
        <v>2014</v>
      </c>
      <c r="B125" s="41" t="s">
        <v>318</v>
      </c>
      <c r="C125" s="39">
        <v>1</v>
      </c>
      <c r="D125" s="42" t="str">
        <f>JLY!A132</f>
        <v>775</v>
      </c>
      <c r="E125" s="56">
        <f>ROUND(JLY!E132,0)</f>
        <v>653</v>
      </c>
      <c r="F125" s="40">
        <f>JLY!G132</f>
        <v>0.5</v>
      </c>
      <c r="G125" s="56">
        <f>ROUND(JLY!I132,0)</f>
        <v>327</v>
      </c>
      <c r="H125" s="56">
        <f>ROUND(JLY!K132,0)</f>
        <v>327</v>
      </c>
      <c r="I125" s="40">
        <f>JLY!M132</f>
        <v>0.3513</v>
      </c>
      <c r="J125" s="56">
        <f>ROUND(JLY!O132,0)</f>
        <v>115</v>
      </c>
      <c r="K125" s="56">
        <f>ROUND(JLY!Q132,0)</f>
        <v>212</v>
      </c>
      <c r="L125" s="58" t="s">
        <v>319</v>
      </c>
      <c r="M125" t="s">
        <v>291</v>
      </c>
    </row>
    <row r="126" spans="1:13" ht="12.75">
      <c r="A126" s="39">
        <v>2014</v>
      </c>
      <c r="B126" s="41" t="s">
        <v>318</v>
      </c>
      <c r="C126" s="39">
        <v>1</v>
      </c>
      <c r="D126" s="42" t="str">
        <f>JLY!A133</f>
        <v>790</v>
      </c>
      <c r="E126" s="56">
        <f>ROUND(JLY!E133,0)</f>
        <v>0</v>
      </c>
      <c r="F126" s="40">
        <f>JLY!G133</f>
        <v>0.5</v>
      </c>
      <c r="G126" s="56">
        <f>ROUND(JLY!I133,0)</f>
        <v>0</v>
      </c>
      <c r="H126" s="56">
        <f>ROUND(JLY!K133,0)</f>
        <v>0</v>
      </c>
      <c r="I126" s="40">
        <f>JLY!M133</f>
        <v>0.2699</v>
      </c>
      <c r="J126" s="56">
        <f>ROUND(JLY!O133,0)</f>
        <v>0</v>
      </c>
      <c r="K126" s="56">
        <f>ROUND(JLY!Q133,0)</f>
        <v>0</v>
      </c>
      <c r="L126" s="58" t="s">
        <v>319</v>
      </c>
      <c r="M126" t="s">
        <v>291</v>
      </c>
    </row>
    <row r="127" spans="1:13" ht="12.75">
      <c r="A127" s="39">
        <v>2014</v>
      </c>
      <c r="B127" s="41" t="s">
        <v>318</v>
      </c>
      <c r="C127" s="39">
        <v>1</v>
      </c>
      <c r="D127" s="42" t="str">
        <f>JLY!A134</f>
        <v>800</v>
      </c>
      <c r="E127" s="56">
        <f>ROUND(JLY!E134,0)</f>
        <v>1633</v>
      </c>
      <c r="F127" s="40">
        <f>JLY!G134</f>
        <v>0.5</v>
      </c>
      <c r="G127" s="56">
        <f>ROUND(JLY!I134,0)</f>
        <v>816</v>
      </c>
      <c r="H127" s="56">
        <f>ROUND(JLY!K134,0)</f>
        <v>816</v>
      </c>
      <c r="I127" s="40">
        <f>JLY!M134</f>
        <v>0.2432</v>
      </c>
      <c r="J127" s="56">
        <f>ROUND(JLY!O134,0)</f>
        <v>199</v>
      </c>
      <c r="K127" s="56">
        <f>ROUND(JLY!Q134,0)</f>
        <v>618</v>
      </c>
      <c r="L127" s="58" t="s">
        <v>319</v>
      </c>
      <c r="M127" t="s">
        <v>291</v>
      </c>
    </row>
    <row r="128" spans="1:13" ht="12.75">
      <c r="A128" s="39">
        <v>2014</v>
      </c>
      <c r="B128" s="41" t="s">
        <v>318</v>
      </c>
      <c r="C128" s="39">
        <v>1</v>
      </c>
      <c r="D128" s="42" t="str">
        <f>JLY!A135</f>
        <v>810</v>
      </c>
      <c r="E128" s="56">
        <f>ROUND(JLY!E135,0)</f>
        <v>8163</v>
      </c>
      <c r="F128" s="40">
        <f>JLY!G135</f>
        <v>0.5</v>
      </c>
      <c r="G128" s="56">
        <f>ROUND(JLY!I135,0)</f>
        <v>4081</v>
      </c>
      <c r="H128" s="56">
        <f>ROUND(JLY!K135,0)</f>
        <v>4081</v>
      </c>
      <c r="I128" s="40">
        <f>JLY!M135</f>
        <v>0.3569</v>
      </c>
      <c r="J128" s="56">
        <f>ROUND(JLY!O135,0)</f>
        <v>1457</v>
      </c>
      <c r="K128" s="56">
        <f>ROUND(JLY!Q135,0)</f>
        <v>2625</v>
      </c>
      <c r="L128" s="58" t="s">
        <v>319</v>
      </c>
      <c r="M128" t="s">
        <v>291</v>
      </c>
    </row>
    <row r="129" spans="1:13" ht="12.75">
      <c r="A129" s="39">
        <v>2014</v>
      </c>
      <c r="B129" s="41" t="s">
        <v>318</v>
      </c>
      <c r="C129" s="39">
        <v>1</v>
      </c>
      <c r="D129" s="42" t="str">
        <f>JLY!A136</f>
        <v>820</v>
      </c>
      <c r="E129" s="56">
        <f>ROUND(JLY!E136,0)</f>
        <v>980</v>
      </c>
      <c r="F129" s="40">
        <f>JLY!G136</f>
        <v>0.5</v>
      </c>
      <c r="G129" s="56">
        <f>ROUND(JLY!I136,0)</f>
        <v>490</v>
      </c>
      <c r="H129" s="56">
        <f>ROUND(JLY!K136,0)</f>
        <v>490</v>
      </c>
      <c r="I129" s="40">
        <f>JLY!M136</f>
        <v>0.3843</v>
      </c>
      <c r="J129" s="56">
        <f>ROUND(JLY!O136,0)</f>
        <v>188</v>
      </c>
      <c r="K129" s="56">
        <f>ROUND(JLY!Q136,0)</f>
        <v>302</v>
      </c>
      <c r="L129" s="58" t="s">
        <v>319</v>
      </c>
      <c r="M129" t="s">
        <v>291</v>
      </c>
    </row>
    <row r="130" spans="1:13" ht="12.75">
      <c r="A130" s="39">
        <v>2014</v>
      </c>
      <c r="B130" s="41" t="s">
        <v>318</v>
      </c>
      <c r="C130" s="39">
        <v>1</v>
      </c>
      <c r="D130" s="42" t="str">
        <f>JLY!A137</f>
        <v>830</v>
      </c>
      <c r="E130" s="56">
        <f>ROUND(JLY!E137,0)</f>
        <v>0</v>
      </c>
      <c r="F130" s="40">
        <f>JLY!G137</f>
        <v>0.5</v>
      </c>
      <c r="G130" s="56">
        <f>ROUND(JLY!I137,0)</f>
        <v>0</v>
      </c>
      <c r="H130" s="56">
        <f>ROUND(JLY!K137,0)</f>
        <v>0</v>
      </c>
      <c r="I130" s="40">
        <f>JLY!M137</f>
        <v>0.4553</v>
      </c>
      <c r="J130" s="56">
        <f>ROUND(JLY!O137,0)</f>
        <v>0</v>
      </c>
      <c r="K130" s="56">
        <f>ROUND(JLY!Q137,0)</f>
        <v>0</v>
      </c>
      <c r="L130" s="58" t="s">
        <v>319</v>
      </c>
      <c r="M130" t="s">
        <v>291</v>
      </c>
    </row>
    <row r="131" spans="1:13" ht="12.75">
      <c r="A131" s="39">
        <v>2014</v>
      </c>
      <c r="B131" s="41" t="s">
        <v>318</v>
      </c>
      <c r="C131" s="39">
        <v>1</v>
      </c>
      <c r="D131" s="42" t="str">
        <f>JLY!A138</f>
        <v>840</v>
      </c>
      <c r="E131" s="56">
        <f>ROUND(JLY!E138,0)</f>
        <v>1306</v>
      </c>
      <c r="F131" s="40">
        <f>JLY!G138</f>
        <v>0.5</v>
      </c>
      <c r="G131" s="56">
        <f>ROUND(JLY!I138,0)</f>
        <v>653</v>
      </c>
      <c r="H131" s="56">
        <f>ROUND(JLY!K138,0)</f>
        <v>653</v>
      </c>
      <c r="I131" s="40">
        <f>JLY!M138</f>
        <v>0.4587</v>
      </c>
      <c r="J131" s="56">
        <f>ROUND(JLY!O138,0)</f>
        <v>300</v>
      </c>
      <c r="K131" s="56">
        <f>ROUND(JLY!Q138,0)</f>
        <v>353</v>
      </c>
      <c r="L131" s="58" t="s">
        <v>319</v>
      </c>
      <c r="M131" t="s">
        <v>291</v>
      </c>
    </row>
    <row r="132" spans="1:13" ht="12.75">
      <c r="A132" s="39"/>
      <c r="B132" s="41"/>
      <c r="C132" s="39"/>
      <c r="D132" s="43"/>
      <c r="E132" s="56"/>
      <c r="F132" s="40"/>
      <c r="G132" s="56"/>
      <c r="H132" s="56"/>
      <c r="I132" s="40"/>
      <c r="J132" s="56"/>
      <c r="K132" s="56"/>
      <c r="L132" s="44"/>
      <c r="M132" s="44"/>
    </row>
    <row r="133" spans="1:13" ht="12.75">
      <c r="A133" s="39"/>
      <c r="B133" s="41"/>
      <c r="C133" s="39"/>
      <c r="D133" s="43"/>
      <c r="E133" s="56"/>
      <c r="F133" s="40"/>
      <c r="G133" s="56"/>
      <c r="H133" s="56"/>
      <c r="I133" s="40"/>
      <c r="J133" s="56"/>
      <c r="K133" s="56"/>
      <c r="L133" s="44"/>
      <c r="M133" s="44"/>
    </row>
    <row r="134" spans="1:13" ht="12.75">
      <c r="A134" s="39"/>
      <c r="B134" s="41"/>
      <c r="C134" s="39"/>
      <c r="D134" s="43"/>
      <c r="E134" s="56"/>
      <c r="F134" s="40"/>
      <c r="G134" s="56"/>
      <c r="H134" s="56"/>
      <c r="I134" s="40"/>
      <c r="J134" s="56"/>
      <c r="K134" s="56"/>
      <c r="L134" s="44"/>
      <c r="M134" s="44"/>
    </row>
    <row r="135" spans="1:13" ht="12.75">
      <c r="A135" s="39"/>
      <c r="B135" s="41"/>
      <c r="C135" s="39"/>
      <c r="D135" s="43"/>
      <c r="E135" s="56"/>
      <c r="F135" s="40"/>
      <c r="G135" s="56"/>
      <c r="H135" s="56"/>
      <c r="I135" s="40"/>
      <c r="J135" s="56"/>
      <c r="K135" s="56"/>
      <c r="L135" s="44"/>
      <c r="M135" s="44"/>
    </row>
    <row r="136" spans="1:13" ht="12.75">
      <c r="A136" s="39"/>
      <c r="B136" s="41"/>
      <c r="C136" s="39"/>
      <c r="D136" s="43"/>
      <c r="E136" s="56"/>
      <c r="F136" s="40"/>
      <c r="G136" s="56"/>
      <c r="H136" s="56"/>
      <c r="I136" s="40"/>
      <c r="J136" s="56"/>
      <c r="K136" s="56"/>
      <c r="L136" s="44"/>
      <c r="M136" s="44"/>
    </row>
    <row r="137" spans="1:13" ht="12.75">
      <c r="A137" s="39"/>
      <c r="B137" s="41"/>
      <c r="C137" s="39"/>
      <c r="D137" s="43"/>
      <c r="E137" s="56"/>
      <c r="F137" s="40"/>
      <c r="G137" s="56"/>
      <c r="H137" s="56"/>
      <c r="I137" s="40"/>
      <c r="J137" s="56"/>
      <c r="K137" s="56"/>
      <c r="L137" s="44"/>
      <c r="M137" s="44"/>
    </row>
    <row r="138" spans="1:13" ht="12.75">
      <c r="A138" s="39"/>
      <c r="B138" s="41"/>
      <c r="C138" s="39"/>
      <c r="D138" s="43"/>
      <c r="E138" s="56"/>
      <c r="F138" s="40"/>
      <c r="G138" s="56"/>
      <c r="H138" s="56"/>
      <c r="I138" s="40"/>
      <c r="J138" s="56"/>
      <c r="K138" s="56"/>
      <c r="L138" s="44"/>
      <c r="M138" s="44"/>
    </row>
    <row r="139" spans="1:13" ht="12.75">
      <c r="A139" s="39"/>
      <c r="B139" s="41"/>
      <c r="C139" s="39"/>
      <c r="D139" s="43"/>
      <c r="E139" s="56"/>
      <c r="F139" s="40"/>
      <c r="G139" s="56"/>
      <c r="H139" s="56"/>
      <c r="I139" s="40"/>
      <c r="J139" s="56"/>
      <c r="K139" s="56"/>
      <c r="L139" s="44"/>
      <c r="M139" s="44"/>
    </row>
    <row r="140" spans="1:13" ht="12.75">
      <c r="A140" s="39"/>
      <c r="B140" s="41"/>
      <c r="C140" s="39"/>
      <c r="D140" s="43"/>
      <c r="E140" s="56"/>
      <c r="F140" s="40"/>
      <c r="G140" s="56"/>
      <c r="H140" s="56"/>
      <c r="I140" s="40"/>
      <c r="J140" s="56"/>
      <c r="K140" s="56"/>
      <c r="L140" s="44"/>
      <c r="M140" s="44"/>
    </row>
    <row r="141" spans="1:13" ht="12.75">
      <c r="A141" s="39"/>
      <c r="B141" s="41"/>
      <c r="C141" s="39"/>
      <c r="D141" s="43"/>
      <c r="E141" s="56"/>
      <c r="F141" s="40"/>
      <c r="G141" s="56"/>
      <c r="H141" s="56"/>
      <c r="I141" s="40"/>
      <c r="J141" s="56"/>
      <c r="K141" s="56"/>
      <c r="L141" s="44"/>
      <c r="M141" s="44"/>
    </row>
    <row r="142" spans="1:13" ht="12.75">
      <c r="A142" s="39"/>
      <c r="B142" s="41"/>
      <c r="C142" s="39"/>
      <c r="D142" s="43"/>
      <c r="E142" s="56"/>
      <c r="F142" s="40"/>
      <c r="G142" s="56"/>
      <c r="H142" s="56"/>
      <c r="I142" s="40"/>
      <c r="J142" s="56"/>
      <c r="K142" s="56"/>
      <c r="L142" s="44"/>
      <c r="M142" s="44"/>
    </row>
    <row r="143" spans="1:13" ht="12.75">
      <c r="A143" s="39"/>
      <c r="B143" s="41"/>
      <c r="C143" s="39"/>
      <c r="D143" s="43"/>
      <c r="E143" s="56"/>
      <c r="F143" s="40"/>
      <c r="G143" s="56"/>
      <c r="H143" s="56"/>
      <c r="I143" s="40"/>
      <c r="J143" s="56"/>
      <c r="K143" s="56"/>
      <c r="L143" s="44"/>
      <c r="M143" s="44"/>
    </row>
    <row r="144" spans="1:13" ht="12.75">
      <c r="A144" s="39"/>
      <c r="B144" s="41"/>
      <c r="C144" s="39"/>
      <c r="D144" s="43"/>
      <c r="E144" s="56"/>
      <c r="F144" s="40"/>
      <c r="G144" s="56"/>
      <c r="H144" s="56"/>
      <c r="I144" s="40"/>
      <c r="J144" s="56"/>
      <c r="K144" s="56"/>
      <c r="L144" s="44"/>
      <c r="M144" s="44"/>
    </row>
    <row r="145" spans="1:13" ht="12.75">
      <c r="A145" s="39"/>
      <c r="B145" s="41"/>
      <c r="C145" s="39"/>
      <c r="D145" s="43"/>
      <c r="E145" s="56"/>
      <c r="F145" s="40"/>
      <c r="G145" s="56"/>
      <c r="H145" s="56"/>
      <c r="I145" s="40"/>
      <c r="J145" s="56"/>
      <c r="K145" s="56"/>
      <c r="L145" s="44"/>
      <c r="M145" s="44"/>
    </row>
    <row r="146" spans="1:13" ht="12.75">
      <c r="A146" s="39"/>
      <c r="B146" s="41"/>
      <c r="C146" s="39"/>
      <c r="D146" s="43"/>
      <c r="E146" s="56"/>
      <c r="F146" s="40"/>
      <c r="G146" s="56"/>
      <c r="H146" s="56"/>
      <c r="I146" s="40"/>
      <c r="J146" s="56"/>
      <c r="K146" s="56"/>
      <c r="L146" s="44"/>
      <c r="M146" s="44"/>
    </row>
    <row r="147" spans="1:13" ht="12.75">
      <c r="A147" s="39"/>
      <c r="B147" s="41"/>
      <c r="C147" s="39"/>
      <c r="D147" s="43"/>
      <c r="E147" s="56"/>
      <c r="F147" s="40"/>
      <c r="G147" s="56"/>
      <c r="H147" s="56"/>
      <c r="I147" s="40"/>
      <c r="J147" s="56"/>
      <c r="K147" s="56"/>
      <c r="L147" s="44"/>
      <c r="M147" s="44"/>
    </row>
    <row r="148" spans="1:13" ht="12.75">
      <c r="A148" s="39"/>
      <c r="B148" s="41"/>
      <c r="C148" s="39"/>
      <c r="D148" s="43"/>
      <c r="E148" s="56"/>
      <c r="F148" s="40"/>
      <c r="G148" s="56"/>
      <c r="H148" s="56"/>
      <c r="I148" s="40"/>
      <c r="J148" s="56"/>
      <c r="K148" s="56"/>
      <c r="L148" s="44"/>
      <c r="M148" s="44"/>
    </row>
    <row r="149" spans="1:13" ht="12.75">
      <c r="A149" s="39"/>
      <c r="B149" s="41"/>
      <c r="C149" s="39"/>
      <c r="D149" s="43"/>
      <c r="E149" s="56"/>
      <c r="F149" s="40"/>
      <c r="G149" s="56"/>
      <c r="H149" s="56"/>
      <c r="I149" s="40"/>
      <c r="J149" s="56"/>
      <c r="K149" s="56"/>
      <c r="L149" s="44"/>
      <c r="M149" s="44"/>
    </row>
    <row r="150" spans="1:13" ht="12.75">
      <c r="A150" s="39"/>
      <c r="B150" s="41"/>
      <c r="C150" s="39"/>
      <c r="D150" s="43"/>
      <c r="E150" s="56"/>
      <c r="F150" s="40"/>
      <c r="G150" s="56"/>
      <c r="H150" s="56"/>
      <c r="I150" s="40"/>
      <c r="J150" s="56"/>
      <c r="K150" s="56"/>
      <c r="L150" s="44"/>
      <c r="M150" s="44"/>
    </row>
    <row r="151" spans="1:13" ht="12.75">
      <c r="A151" s="39"/>
      <c r="B151" s="41"/>
      <c r="C151" s="39"/>
      <c r="D151" s="43"/>
      <c r="E151" s="56"/>
      <c r="F151" s="40"/>
      <c r="G151" s="56"/>
      <c r="H151" s="56"/>
      <c r="I151" s="40"/>
      <c r="J151" s="56"/>
      <c r="K151" s="56"/>
      <c r="L151" s="44"/>
      <c r="M151" s="44"/>
    </row>
    <row r="152" spans="1:13" ht="12.75">
      <c r="A152" s="39"/>
      <c r="B152" s="41"/>
      <c r="C152" s="39"/>
      <c r="D152" s="43"/>
      <c r="E152" s="56"/>
      <c r="F152" s="40"/>
      <c r="G152" s="56"/>
      <c r="H152" s="56"/>
      <c r="I152" s="40"/>
      <c r="J152" s="56"/>
      <c r="K152" s="56"/>
      <c r="L152" s="44"/>
      <c r="M152" s="44"/>
    </row>
    <row r="153" spans="1:13" ht="12.75">
      <c r="A153" s="39"/>
      <c r="B153" s="41"/>
      <c r="C153" s="39"/>
      <c r="D153" s="43"/>
      <c r="E153" s="56"/>
      <c r="F153" s="40"/>
      <c r="G153" s="56"/>
      <c r="H153" s="56"/>
      <c r="I153" s="40"/>
      <c r="J153" s="56"/>
      <c r="K153" s="56"/>
      <c r="L153" s="44"/>
      <c r="M153" s="44"/>
    </row>
    <row r="154" spans="1:13" ht="12.75">
      <c r="A154" s="39"/>
      <c r="B154" s="41"/>
      <c r="C154" s="39"/>
      <c r="D154" s="43"/>
      <c r="E154" s="56"/>
      <c r="F154" s="40"/>
      <c r="G154" s="56"/>
      <c r="H154" s="56"/>
      <c r="I154" s="40"/>
      <c r="J154" s="56"/>
      <c r="K154" s="56"/>
      <c r="L154" s="44"/>
      <c r="M154" s="44"/>
    </row>
    <row r="155" spans="1:13" ht="12.75">
      <c r="A155" s="39"/>
      <c r="B155" s="41"/>
      <c r="C155" s="39"/>
      <c r="D155" s="43"/>
      <c r="E155" s="56"/>
      <c r="F155" s="40"/>
      <c r="G155" s="56"/>
      <c r="H155" s="56"/>
      <c r="I155" s="40"/>
      <c r="J155" s="56"/>
      <c r="K155" s="56"/>
      <c r="L155" s="44"/>
      <c r="M155" s="44"/>
    </row>
    <row r="156" spans="1:13" ht="12.75">
      <c r="A156" s="39"/>
      <c r="B156" s="41"/>
      <c r="C156" s="39"/>
      <c r="D156" s="43"/>
      <c r="E156" s="56"/>
      <c r="F156" s="40"/>
      <c r="G156" s="56"/>
      <c r="H156" s="56"/>
      <c r="I156" s="40"/>
      <c r="J156" s="56"/>
      <c r="K156" s="56"/>
      <c r="L156" s="44"/>
      <c r="M156" s="44"/>
    </row>
    <row r="157" spans="1:13" ht="12.75">
      <c r="A157" s="39"/>
      <c r="B157" s="41"/>
      <c r="C157" s="39"/>
      <c r="D157" s="43"/>
      <c r="E157" s="56"/>
      <c r="F157" s="40"/>
      <c r="G157" s="56"/>
      <c r="H157" s="56"/>
      <c r="I157" s="40"/>
      <c r="J157" s="56"/>
      <c r="K157" s="56"/>
      <c r="L157" s="44"/>
      <c r="M157" s="44"/>
    </row>
    <row r="158" spans="1:13" ht="12.75">
      <c r="A158" s="39"/>
      <c r="B158" s="41"/>
      <c r="C158" s="39"/>
      <c r="D158" s="43"/>
      <c r="E158" s="56"/>
      <c r="F158" s="40"/>
      <c r="G158" s="56"/>
      <c r="H158" s="56"/>
      <c r="I158" s="40"/>
      <c r="J158" s="56"/>
      <c r="K158" s="56"/>
      <c r="L158" s="44"/>
      <c r="M158" s="44"/>
    </row>
    <row r="159" spans="1:13" ht="12.75">
      <c r="A159" s="39"/>
      <c r="B159" s="41"/>
      <c r="C159" s="39"/>
      <c r="D159" s="43"/>
      <c r="E159" s="56"/>
      <c r="F159" s="40"/>
      <c r="G159" s="56"/>
      <c r="H159" s="56"/>
      <c r="I159" s="40"/>
      <c r="J159" s="56"/>
      <c r="K159" s="56"/>
      <c r="L159" s="44"/>
      <c r="M159" s="44"/>
    </row>
    <row r="160" spans="1:13" ht="12.75">
      <c r="A160" s="39"/>
      <c r="B160" s="41"/>
      <c r="C160" s="39"/>
      <c r="D160" s="43"/>
      <c r="E160" s="56"/>
      <c r="F160" s="40"/>
      <c r="G160" s="56"/>
      <c r="H160" s="56"/>
      <c r="I160" s="40"/>
      <c r="J160" s="56"/>
      <c r="K160" s="56"/>
      <c r="L160" s="44"/>
      <c r="M160" s="44"/>
    </row>
    <row r="161" spans="1:13" ht="12.75">
      <c r="A161" s="39"/>
      <c r="B161" s="41"/>
      <c r="C161" s="39"/>
      <c r="D161" s="43"/>
      <c r="E161" s="56"/>
      <c r="F161" s="40"/>
      <c r="G161" s="56"/>
      <c r="H161" s="56"/>
      <c r="I161" s="40"/>
      <c r="J161" s="56"/>
      <c r="K161" s="56"/>
      <c r="L161" s="44"/>
      <c r="M161" s="44"/>
    </row>
    <row r="162" spans="1:13" ht="12.75">
      <c r="A162" s="39"/>
      <c r="B162" s="41"/>
      <c r="C162" s="39"/>
      <c r="D162" s="43"/>
      <c r="E162" s="56"/>
      <c r="F162" s="40"/>
      <c r="G162" s="56"/>
      <c r="H162" s="56"/>
      <c r="I162" s="40"/>
      <c r="J162" s="56"/>
      <c r="K162" s="56"/>
      <c r="L162" s="44"/>
      <c r="M162" s="44"/>
    </row>
    <row r="163" spans="1:13" ht="12.75">
      <c r="A163" s="39"/>
      <c r="B163" s="41"/>
      <c r="C163" s="39"/>
      <c r="D163" s="43"/>
      <c r="E163" s="56"/>
      <c r="F163" s="40"/>
      <c r="G163" s="56"/>
      <c r="H163" s="56"/>
      <c r="I163" s="40"/>
      <c r="J163" s="56"/>
      <c r="K163" s="56"/>
      <c r="L163" s="44"/>
      <c r="M163" s="44"/>
    </row>
    <row r="164" spans="1:13" ht="12.75">
      <c r="A164" s="39"/>
      <c r="B164" s="41"/>
      <c r="C164" s="39"/>
      <c r="D164" s="43"/>
      <c r="E164" s="56"/>
      <c r="F164" s="40"/>
      <c r="G164" s="56"/>
      <c r="H164" s="56"/>
      <c r="I164" s="40"/>
      <c r="J164" s="56"/>
      <c r="K164" s="56"/>
      <c r="L164" s="44"/>
      <c r="M164" s="44"/>
    </row>
    <row r="165" spans="1:13" ht="12.75">
      <c r="A165" s="39"/>
      <c r="B165" s="41"/>
      <c r="C165" s="39"/>
      <c r="D165" s="43"/>
      <c r="E165" s="56"/>
      <c r="F165" s="40"/>
      <c r="G165" s="56"/>
      <c r="H165" s="56"/>
      <c r="I165" s="40"/>
      <c r="J165" s="56"/>
      <c r="K165" s="56"/>
      <c r="L165" s="44"/>
      <c r="M165" s="44"/>
    </row>
    <row r="166" spans="1:13" ht="12.75">
      <c r="A166" s="39"/>
      <c r="B166" s="41"/>
      <c r="C166" s="39"/>
      <c r="D166" s="43"/>
      <c r="E166" s="56"/>
      <c r="F166" s="40"/>
      <c r="G166" s="56"/>
      <c r="H166" s="56"/>
      <c r="I166" s="40"/>
      <c r="J166" s="56"/>
      <c r="K166" s="56"/>
      <c r="L166" s="44"/>
      <c r="M166" s="44"/>
    </row>
    <row r="167" spans="1:13" ht="12.75">
      <c r="A167" s="39"/>
      <c r="B167" s="41"/>
      <c r="C167" s="39"/>
      <c r="D167" s="43"/>
      <c r="E167" s="56"/>
      <c r="F167" s="40"/>
      <c r="G167" s="56"/>
      <c r="H167" s="56"/>
      <c r="I167" s="40"/>
      <c r="J167" s="56"/>
      <c r="K167" s="56"/>
      <c r="L167" s="44"/>
      <c r="M167" s="44"/>
    </row>
    <row r="168" spans="1:13" ht="12.75">
      <c r="A168" s="39"/>
      <c r="B168" s="41"/>
      <c r="C168" s="39"/>
      <c r="D168" s="43"/>
      <c r="E168" s="56"/>
      <c r="F168" s="40"/>
      <c r="G168" s="56"/>
      <c r="H168" s="56"/>
      <c r="I168" s="40"/>
      <c r="J168" s="56"/>
      <c r="K168" s="56"/>
      <c r="L168" s="44"/>
      <c r="M168" s="44"/>
    </row>
    <row r="169" spans="1:13" ht="12.75">
      <c r="A169" s="39"/>
      <c r="B169" s="41"/>
      <c r="C169" s="39"/>
      <c r="D169" s="43"/>
      <c r="E169" s="56"/>
      <c r="F169" s="40"/>
      <c r="G169" s="56"/>
      <c r="H169" s="56"/>
      <c r="I169" s="40"/>
      <c r="J169" s="56"/>
      <c r="K169" s="56"/>
      <c r="L169" s="44"/>
      <c r="M169" s="44"/>
    </row>
    <row r="170" spans="1:13" ht="12.75">
      <c r="A170" s="39"/>
      <c r="B170" s="41"/>
      <c r="C170" s="39"/>
      <c r="D170" s="43"/>
      <c r="E170" s="56"/>
      <c r="F170" s="40"/>
      <c r="G170" s="56"/>
      <c r="H170" s="56"/>
      <c r="I170" s="40"/>
      <c r="J170" s="56"/>
      <c r="K170" s="56"/>
      <c r="L170" s="44"/>
      <c r="M170" s="44"/>
    </row>
    <row r="171" spans="1:13" ht="12.75">
      <c r="A171" s="39"/>
      <c r="B171" s="41"/>
      <c r="C171" s="39"/>
      <c r="D171" s="43"/>
      <c r="E171" s="56"/>
      <c r="F171" s="40"/>
      <c r="G171" s="56"/>
      <c r="H171" s="56"/>
      <c r="I171" s="40"/>
      <c r="J171" s="56"/>
      <c r="K171" s="56"/>
      <c r="L171" s="44"/>
      <c r="M171" s="44"/>
    </row>
    <row r="172" spans="1:13" ht="12.75">
      <c r="A172" s="39"/>
      <c r="B172" s="41"/>
      <c r="C172" s="39"/>
      <c r="D172" s="43"/>
      <c r="E172" s="56"/>
      <c r="F172" s="40"/>
      <c r="G172" s="56"/>
      <c r="H172" s="56"/>
      <c r="I172" s="40"/>
      <c r="J172" s="56"/>
      <c r="K172" s="56"/>
      <c r="L172" s="44"/>
      <c r="M172" s="44"/>
    </row>
    <row r="173" spans="1:13" ht="12.75">
      <c r="A173" s="39"/>
      <c r="B173" s="41"/>
      <c r="C173" s="39"/>
      <c r="D173" s="43"/>
      <c r="E173" s="56"/>
      <c r="F173" s="40"/>
      <c r="G173" s="56"/>
      <c r="H173" s="56"/>
      <c r="I173" s="40"/>
      <c r="J173" s="56"/>
      <c r="K173" s="56"/>
      <c r="L173" s="44"/>
      <c r="M173" s="44"/>
    </row>
    <row r="174" spans="1:13" ht="12.75">
      <c r="A174" s="39"/>
      <c r="B174" s="41"/>
      <c r="C174" s="39"/>
      <c r="D174" s="43"/>
      <c r="E174" s="56"/>
      <c r="F174" s="40"/>
      <c r="G174" s="56"/>
      <c r="H174" s="56"/>
      <c r="I174" s="40"/>
      <c r="J174" s="56"/>
      <c r="K174" s="56"/>
      <c r="L174" s="44"/>
      <c r="M174" s="44"/>
    </row>
    <row r="175" spans="1:13" ht="12.75">
      <c r="A175" s="39"/>
      <c r="B175" s="41"/>
      <c r="C175" s="39"/>
      <c r="D175" s="43"/>
      <c r="E175" s="56"/>
      <c r="F175" s="40"/>
      <c r="G175" s="56"/>
      <c r="H175" s="56"/>
      <c r="I175" s="40"/>
      <c r="J175" s="56"/>
      <c r="K175" s="56"/>
      <c r="L175" s="44"/>
      <c r="M175" s="44"/>
    </row>
    <row r="176" spans="1:13" ht="12.75">
      <c r="A176" s="39"/>
      <c r="B176" s="41"/>
      <c r="C176" s="39"/>
      <c r="D176" s="43"/>
      <c r="E176" s="56"/>
      <c r="F176" s="40"/>
      <c r="G176" s="56"/>
      <c r="H176" s="56"/>
      <c r="I176" s="40"/>
      <c r="J176" s="56"/>
      <c r="K176" s="56"/>
      <c r="L176" s="44"/>
      <c r="M176" s="44"/>
    </row>
    <row r="177" spans="1:13" ht="12.75">
      <c r="A177" s="39"/>
      <c r="B177" s="41"/>
      <c r="C177" s="39"/>
      <c r="D177" s="43"/>
      <c r="E177" s="56"/>
      <c r="F177" s="40"/>
      <c r="G177" s="56"/>
      <c r="H177" s="56"/>
      <c r="I177" s="40"/>
      <c r="J177" s="56"/>
      <c r="K177" s="56"/>
      <c r="L177" s="44"/>
      <c r="M177" s="44"/>
    </row>
    <row r="178" spans="1:13" ht="12.75">
      <c r="A178" s="39"/>
      <c r="B178" s="41"/>
      <c r="C178" s="39"/>
      <c r="D178" s="43"/>
      <c r="E178" s="56"/>
      <c r="F178" s="40"/>
      <c r="G178" s="56"/>
      <c r="H178" s="56"/>
      <c r="I178" s="40"/>
      <c r="J178" s="56"/>
      <c r="K178" s="56"/>
      <c r="L178" s="44"/>
      <c r="M178" s="44"/>
    </row>
    <row r="179" spans="1:13" ht="12.75">
      <c r="A179" s="39"/>
      <c r="B179" s="41"/>
      <c r="C179" s="39"/>
      <c r="D179" s="43"/>
      <c r="E179" s="56"/>
      <c r="F179" s="40"/>
      <c r="G179" s="56"/>
      <c r="H179" s="56"/>
      <c r="I179" s="40"/>
      <c r="J179" s="56"/>
      <c r="K179" s="56"/>
      <c r="L179" s="44"/>
      <c r="M179" s="44"/>
    </row>
    <row r="180" spans="1:13" ht="12.75">
      <c r="A180" s="39"/>
      <c r="B180" s="41"/>
      <c r="C180" s="39"/>
      <c r="D180" s="43"/>
      <c r="E180" s="56"/>
      <c r="F180" s="40"/>
      <c r="G180" s="56"/>
      <c r="H180" s="56"/>
      <c r="I180" s="40"/>
      <c r="J180" s="56"/>
      <c r="K180" s="56"/>
      <c r="L180" s="44"/>
      <c r="M180" s="44"/>
    </row>
    <row r="181" spans="1:13" ht="12.75">
      <c r="A181" s="39"/>
      <c r="B181" s="41"/>
      <c r="C181" s="39"/>
      <c r="D181" s="43"/>
      <c r="E181" s="56"/>
      <c r="F181" s="40"/>
      <c r="G181" s="56"/>
      <c r="H181" s="56"/>
      <c r="I181" s="40"/>
      <c r="J181" s="56"/>
      <c r="K181" s="56"/>
      <c r="L181" s="44"/>
      <c r="M181" s="44"/>
    </row>
    <row r="182" spans="1:13" ht="12.75">
      <c r="A182" s="39"/>
      <c r="B182" s="41"/>
      <c r="C182" s="39"/>
      <c r="D182" s="43"/>
      <c r="E182" s="56"/>
      <c r="F182" s="40"/>
      <c r="G182" s="56"/>
      <c r="H182" s="56"/>
      <c r="I182" s="40"/>
      <c r="J182" s="56"/>
      <c r="K182" s="56"/>
      <c r="L182" s="44"/>
      <c r="M182" s="44"/>
    </row>
    <row r="183" spans="1:13" ht="12.75">
      <c r="A183" s="39"/>
      <c r="B183" s="41"/>
      <c r="C183" s="39"/>
      <c r="D183" s="43"/>
      <c r="E183" s="56"/>
      <c r="F183" s="40"/>
      <c r="G183" s="56"/>
      <c r="H183" s="56"/>
      <c r="I183" s="40"/>
      <c r="J183" s="56"/>
      <c r="K183" s="56"/>
      <c r="L183" s="44"/>
      <c r="M183" s="44"/>
    </row>
    <row r="184" spans="1:13" ht="12.75">
      <c r="A184" s="39"/>
      <c r="B184" s="41"/>
      <c r="C184" s="39"/>
      <c r="D184" s="43"/>
      <c r="E184" s="56"/>
      <c r="F184" s="40"/>
      <c r="G184" s="56"/>
      <c r="H184" s="56"/>
      <c r="I184" s="40"/>
      <c r="J184" s="56"/>
      <c r="K184" s="56"/>
      <c r="L184" s="44"/>
      <c r="M184" s="44"/>
    </row>
    <row r="185" spans="1:13" ht="12.75">
      <c r="A185" s="39"/>
      <c r="B185" s="41"/>
      <c r="C185" s="39"/>
      <c r="D185" s="43"/>
      <c r="E185" s="56"/>
      <c r="F185" s="40"/>
      <c r="G185" s="56"/>
      <c r="H185" s="56"/>
      <c r="I185" s="40"/>
      <c r="J185" s="56"/>
      <c r="K185" s="56"/>
      <c r="L185" s="44"/>
      <c r="M185" s="44"/>
    </row>
    <row r="186" spans="1:13" ht="12.75">
      <c r="A186" s="39"/>
      <c r="B186" s="41"/>
      <c r="C186" s="39"/>
      <c r="D186" s="43"/>
      <c r="E186" s="56"/>
      <c r="F186" s="40"/>
      <c r="G186" s="56"/>
      <c r="H186" s="56"/>
      <c r="I186" s="40"/>
      <c r="J186" s="56"/>
      <c r="K186" s="56"/>
      <c r="L186" s="44"/>
      <c r="M186" s="44"/>
    </row>
    <row r="187" spans="1:13" ht="12.75">
      <c r="A187" s="39"/>
      <c r="B187" s="41"/>
      <c r="C187" s="39"/>
      <c r="D187" s="43"/>
      <c r="E187" s="56"/>
      <c r="F187" s="40"/>
      <c r="G187" s="56"/>
      <c r="H187" s="56"/>
      <c r="I187" s="40"/>
      <c r="J187" s="56"/>
      <c r="K187" s="56"/>
      <c r="L187" s="44"/>
      <c r="M187" s="44"/>
    </row>
    <row r="188" spans="1:13" ht="12.75">
      <c r="A188" s="39"/>
      <c r="B188" s="41"/>
      <c r="C188" s="39"/>
      <c r="D188" s="43"/>
      <c r="E188" s="56"/>
      <c r="F188" s="40"/>
      <c r="G188" s="56"/>
      <c r="H188" s="56"/>
      <c r="I188" s="40"/>
      <c r="J188" s="56"/>
      <c r="K188" s="56"/>
      <c r="L188" s="44"/>
      <c r="M188" s="44"/>
    </row>
    <row r="189" spans="1:13" ht="12.75">
      <c r="A189" s="39"/>
      <c r="B189" s="41"/>
      <c r="C189" s="39"/>
      <c r="D189" s="43"/>
      <c r="E189" s="56"/>
      <c r="F189" s="40"/>
      <c r="G189" s="56"/>
      <c r="H189" s="56"/>
      <c r="I189" s="40"/>
      <c r="J189" s="56"/>
      <c r="K189" s="56"/>
      <c r="L189" s="44"/>
      <c r="M189" s="44"/>
    </row>
    <row r="190" spans="1:13" ht="12.75">
      <c r="A190" s="39"/>
      <c r="B190" s="41"/>
      <c r="C190" s="39"/>
      <c r="D190" s="43"/>
      <c r="E190" s="56"/>
      <c r="F190" s="40"/>
      <c r="G190" s="56"/>
      <c r="H190" s="56"/>
      <c r="I190" s="40"/>
      <c r="J190" s="56"/>
      <c r="K190" s="56"/>
      <c r="L190" s="44"/>
      <c r="M190" s="44"/>
    </row>
    <row r="191" spans="1:13" ht="12.75">
      <c r="A191" s="39"/>
      <c r="B191" s="41"/>
      <c r="C191" s="39"/>
      <c r="D191" s="43"/>
      <c r="E191" s="56"/>
      <c r="F191" s="40"/>
      <c r="G191" s="56"/>
      <c r="H191" s="56"/>
      <c r="I191" s="40"/>
      <c r="J191" s="56"/>
      <c r="K191" s="56"/>
      <c r="L191" s="44"/>
      <c r="M191" s="44"/>
    </row>
    <row r="192" spans="1:13" ht="12.75">
      <c r="A192" s="39"/>
      <c r="B192" s="41"/>
      <c r="C192" s="39"/>
      <c r="D192" s="43"/>
      <c r="E192" s="56"/>
      <c r="F192" s="40"/>
      <c r="G192" s="56"/>
      <c r="H192" s="56"/>
      <c r="I192" s="40"/>
      <c r="J192" s="56"/>
      <c r="K192" s="56"/>
      <c r="L192" s="44"/>
      <c r="M192" s="44"/>
    </row>
    <row r="193" spans="1:13" ht="12.75">
      <c r="A193" s="39"/>
      <c r="B193" s="41"/>
      <c r="C193" s="39"/>
      <c r="D193" s="43"/>
      <c r="E193" s="56"/>
      <c r="F193" s="40"/>
      <c r="G193" s="56"/>
      <c r="H193" s="56"/>
      <c r="I193" s="40"/>
      <c r="J193" s="56"/>
      <c r="K193" s="56"/>
      <c r="L193" s="44"/>
      <c r="M193" s="44"/>
    </row>
    <row r="194" spans="1:13" ht="12.75">
      <c r="A194" s="39"/>
      <c r="B194" s="41"/>
      <c r="C194" s="39"/>
      <c r="D194" s="43"/>
      <c r="E194" s="56"/>
      <c r="F194" s="40"/>
      <c r="G194" s="56"/>
      <c r="H194" s="56"/>
      <c r="I194" s="40"/>
      <c r="J194" s="56"/>
      <c r="K194" s="56"/>
      <c r="L194" s="44"/>
      <c r="M194" s="44"/>
    </row>
    <row r="195" spans="1:13" ht="12.75">
      <c r="A195" s="39"/>
      <c r="B195" s="41"/>
      <c r="C195" s="39"/>
      <c r="D195" s="43"/>
      <c r="E195" s="56"/>
      <c r="F195" s="40"/>
      <c r="G195" s="56"/>
      <c r="H195" s="56"/>
      <c r="I195" s="40"/>
      <c r="J195" s="56"/>
      <c r="K195" s="56"/>
      <c r="L195" s="44"/>
      <c r="M195" s="44"/>
    </row>
    <row r="196" spans="1:13" ht="12.75">
      <c r="A196" s="39"/>
      <c r="B196" s="41"/>
      <c r="C196" s="39"/>
      <c r="D196" s="43"/>
      <c r="E196" s="56"/>
      <c r="F196" s="40"/>
      <c r="G196" s="56"/>
      <c r="H196" s="56"/>
      <c r="I196" s="40"/>
      <c r="J196" s="56"/>
      <c r="K196" s="56"/>
      <c r="L196" s="44"/>
      <c r="M196" s="44"/>
    </row>
    <row r="197" spans="1:13" ht="12.75">
      <c r="A197" s="39"/>
      <c r="B197" s="41"/>
      <c r="C197" s="39"/>
      <c r="D197" s="43"/>
      <c r="E197" s="56"/>
      <c r="F197" s="40"/>
      <c r="G197" s="56"/>
      <c r="H197" s="56"/>
      <c r="I197" s="40"/>
      <c r="J197" s="56"/>
      <c r="K197" s="56"/>
      <c r="L197" s="44"/>
      <c r="M197" s="44"/>
    </row>
    <row r="198" spans="1:13" ht="12.75">
      <c r="A198" s="39"/>
      <c r="B198" s="41"/>
      <c r="C198" s="39"/>
      <c r="D198" s="43"/>
      <c r="E198" s="56"/>
      <c r="F198" s="40"/>
      <c r="G198" s="56"/>
      <c r="H198" s="56"/>
      <c r="I198" s="40"/>
      <c r="J198" s="56"/>
      <c r="K198" s="56"/>
      <c r="L198" s="44"/>
      <c r="M198" s="44"/>
    </row>
    <row r="199" spans="1:13" ht="12.75">
      <c r="A199" s="39"/>
      <c r="B199" s="41"/>
      <c r="C199" s="39"/>
      <c r="D199" s="43"/>
      <c r="E199" s="56"/>
      <c r="F199" s="40"/>
      <c r="G199" s="56"/>
      <c r="H199" s="56"/>
      <c r="I199" s="40"/>
      <c r="J199" s="56"/>
      <c r="K199" s="56"/>
      <c r="L199" s="44"/>
      <c r="M199" s="44"/>
    </row>
    <row r="200" spans="1:13" ht="12.75">
      <c r="A200" s="39"/>
      <c r="B200" s="41"/>
      <c r="C200" s="39"/>
      <c r="D200" s="43"/>
      <c r="E200" s="56"/>
      <c r="F200" s="40"/>
      <c r="G200" s="56"/>
      <c r="H200" s="56"/>
      <c r="I200" s="40"/>
      <c r="J200" s="56"/>
      <c r="K200" s="56"/>
      <c r="L200" s="44"/>
      <c r="M200" s="44"/>
    </row>
    <row r="201" spans="1:13" ht="12.75">
      <c r="A201" s="39"/>
      <c r="B201" s="41"/>
      <c r="C201" s="39"/>
      <c r="D201" s="43"/>
      <c r="E201" s="56"/>
      <c r="F201" s="40"/>
      <c r="G201" s="56"/>
      <c r="H201" s="56"/>
      <c r="I201" s="40"/>
      <c r="J201" s="56"/>
      <c r="K201" s="56"/>
      <c r="L201" s="44"/>
      <c r="M201" s="44"/>
    </row>
    <row r="202" spans="1:13" ht="12.75">
      <c r="A202" s="39"/>
      <c r="B202" s="41"/>
      <c r="C202" s="39"/>
      <c r="D202" s="43"/>
      <c r="E202" s="56"/>
      <c r="F202" s="40"/>
      <c r="G202" s="56"/>
      <c r="H202" s="56"/>
      <c r="I202" s="40"/>
      <c r="J202" s="56"/>
      <c r="K202" s="56"/>
      <c r="L202" s="44"/>
      <c r="M202" s="44"/>
    </row>
    <row r="203" spans="1:13" ht="12.75">
      <c r="A203" s="39"/>
      <c r="B203" s="41"/>
      <c r="C203" s="39"/>
      <c r="D203" s="43"/>
      <c r="E203" s="56"/>
      <c r="F203" s="40"/>
      <c r="G203" s="56"/>
      <c r="H203" s="56"/>
      <c r="I203" s="40"/>
      <c r="J203" s="56"/>
      <c r="K203" s="56"/>
      <c r="L203" s="44"/>
      <c r="M203" s="44"/>
    </row>
    <row r="204" spans="1:13" ht="12.75">
      <c r="A204" s="39"/>
      <c r="B204" s="41"/>
      <c r="C204" s="39"/>
      <c r="D204" s="43"/>
      <c r="E204" s="56"/>
      <c r="F204" s="40"/>
      <c r="G204" s="56"/>
      <c r="H204" s="56"/>
      <c r="I204" s="40"/>
      <c r="J204" s="56"/>
      <c r="K204" s="56"/>
      <c r="L204" s="44"/>
      <c r="M204" s="44"/>
    </row>
    <row r="205" spans="1:13" ht="12.75">
      <c r="A205" s="39"/>
      <c r="B205" s="41"/>
      <c r="C205" s="39"/>
      <c r="D205" s="43"/>
      <c r="E205" s="56"/>
      <c r="F205" s="40"/>
      <c r="G205" s="56"/>
      <c r="H205" s="56"/>
      <c r="I205" s="40"/>
      <c r="J205" s="56"/>
      <c r="K205" s="56"/>
      <c r="L205" s="44"/>
      <c r="M205" s="44"/>
    </row>
    <row r="206" spans="1:13" ht="12.75">
      <c r="A206" s="39"/>
      <c r="B206" s="41"/>
      <c r="C206" s="39"/>
      <c r="D206" s="43"/>
      <c r="E206" s="56"/>
      <c r="F206" s="40"/>
      <c r="G206" s="56"/>
      <c r="H206" s="56"/>
      <c r="I206" s="40"/>
      <c r="J206" s="56"/>
      <c r="K206" s="56"/>
      <c r="L206" s="44"/>
      <c r="M206" s="44"/>
    </row>
    <row r="207" spans="1:13" ht="12.75">
      <c r="A207" s="39"/>
      <c r="B207" s="41"/>
      <c r="C207" s="39"/>
      <c r="D207" s="43"/>
      <c r="E207" s="56"/>
      <c r="F207" s="40"/>
      <c r="G207" s="56"/>
      <c r="H207" s="56"/>
      <c r="I207" s="40"/>
      <c r="J207" s="56"/>
      <c r="K207" s="56"/>
      <c r="L207" s="44"/>
      <c r="M207" s="44"/>
    </row>
    <row r="208" spans="1:13" ht="12.75">
      <c r="A208" s="39"/>
      <c r="B208" s="41"/>
      <c r="C208" s="39"/>
      <c r="D208" s="43"/>
      <c r="E208" s="56"/>
      <c r="F208" s="40"/>
      <c r="G208" s="56"/>
      <c r="H208" s="56"/>
      <c r="I208" s="40"/>
      <c r="J208" s="56"/>
      <c r="K208" s="56"/>
      <c r="L208" s="44"/>
      <c r="M208" s="44"/>
    </row>
    <row r="209" spans="1:13" ht="12.75">
      <c r="A209" s="39"/>
      <c r="B209" s="41"/>
      <c r="C209" s="39"/>
      <c r="D209" s="43"/>
      <c r="E209" s="56"/>
      <c r="F209" s="40"/>
      <c r="G209" s="56"/>
      <c r="H209" s="56"/>
      <c r="I209" s="40"/>
      <c r="J209" s="56"/>
      <c r="K209" s="56"/>
      <c r="L209" s="44"/>
      <c r="M209" s="44"/>
    </row>
    <row r="210" spans="1:13" ht="12.75">
      <c r="A210" s="39"/>
      <c r="B210" s="41"/>
      <c r="C210" s="39"/>
      <c r="D210" s="43"/>
      <c r="E210" s="56"/>
      <c r="F210" s="40"/>
      <c r="G210" s="56"/>
      <c r="H210" s="56"/>
      <c r="I210" s="40"/>
      <c r="J210" s="56"/>
      <c r="K210" s="56"/>
      <c r="L210" s="44"/>
      <c r="M210" s="44"/>
    </row>
    <row r="211" spans="1:13" ht="12.75">
      <c r="A211" s="39"/>
      <c r="B211" s="41"/>
      <c r="C211" s="39"/>
      <c r="D211" s="43"/>
      <c r="E211" s="56"/>
      <c r="F211" s="40"/>
      <c r="G211" s="56"/>
      <c r="H211" s="56"/>
      <c r="I211" s="40"/>
      <c r="J211" s="56"/>
      <c r="K211" s="56"/>
      <c r="L211" s="44"/>
      <c r="M211" s="44"/>
    </row>
    <row r="212" spans="1:13" ht="12.75">
      <c r="A212" s="39"/>
      <c r="B212" s="41"/>
      <c r="C212" s="39"/>
      <c r="D212" s="43"/>
      <c r="E212" s="56"/>
      <c r="F212" s="40"/>
      <c r="G212" s="56"/>
      <c r="H212" s="56"/>
      <c r="I212" s="40"/>
      <c r="J212" s="56"/>
      <c r="K212" s="56"/>
      <c r="L212" s="44"/>
      <c r="M212" s="44"/>
    </row>
    <row r="213" spans="1:13" ht="12.75">
      <c r="A213" s="39"/>
      <c r="B213" s="41"/>
      <c r="C213" s="39"/>
      <c r="D213" s="43"/>
      <c r="E213" s="56"/>
      <c r="F213" s="40"/>
      <c r="G213" s="56"/>
      <c r="H213" s="56"/>
      <c r="I213" s="40"/>
      <c r="J213" s="56"/>
      <c r="K213" s="56"/>
      <c r="L213" s="44"/>
      <c r="M213" s="44"/>
    </row>
    <row r="214" spans="1:13" ht="12.75">
      <c r="A214" s="39"/>
      <c r="B214" s="41"/>
      <c r="C214" s="39"/>
      <c r="D214" s="43"/>
      <c r="E214" s="56"/>
      <c r="F214" s="40"/>
      <c r="G214" s="56"/>
      <c r="H214" s="56"/>
      <c r="I214" s="40"/>
      <c r="J214" s="56"/>
      <c r="K214" s="56"/>
      <c r="L214" s="44"/>
      <c r="M214" s="44"/>
    </row>
    <row r="215" spans="1:13" ht="12.75">
      <c r="A215" s="39"/>
      <c r="B215" s="41"/>
      <c r="C215" s="39"/>
      <c r="D215" s="43"/>
      <c r="E215" s="56"/>
      <c r="F215" s="40"/>
      <c r="G215" s="56"/>
      <c r="H215" s="56"/>
      <c r="I215" s="40"/>
      <c r="J215" s="56"/>
      <c r="K215" s="56"/>
      <c r="L215" s="44"/>
      <c r="M215" s="44"/>
    </row>
    <row r="216" spans="1:13" ht="12.75">
      <c r="A216" s="39"/>
      <c r="B216" s="41"/>
      <c r="C216" s="39"/>
      <c r="D216" s="43"/>
      <c r="E216" s="56"/>
      <c r="F216" s="40"/>
      <c r="G216" s="56"/>
      <c r="H216" s="56"/>
      <c r="I216" s="40"/>
      <c r="J216" s="56"/>
      <c r="K216" s="56"/>
      <c r="L216" s="44"/>
      <c r="M216" s="44"/>
    </row>
    <row r="217" spans="1:13" ht="12.75">
      <c r="A217" s="39"/>
      <c r="B217" s="41"/>
      <c r="C217" s="39"/>
      <c r="D217" s="43"/>
      <c r="E217" s="56"/>
      <c r="F217" s="40"/>
      <c r="G217" s="56"/>
      <c r="H217" s="56"/>
      <c r="I217" s="40"/>
      <c r="J217" s="56"/>
      <c r="K217" s="56"/>
      <c r="L217" s="44"/>
      <c r="M217" s="44"/>
    </row>
    <row r="218" spans="1:13" ht="12.75">
      <c r="A218" s="39"/>
      <c r="B218" s="41"/>
      <c r="C218" s="39"/>
      <c r="D218" s="43"/>
      <c r="E218" s="56"/>
      <c r="F218" s="40"/>
      <c r="G218" s="56"/>
      <c r="H218" s="56"/>
      <c r="I218" s="40"/>
      <c r="J218" s="56"/>
      <c r="K218" s="56"/>
      <c r="L218" s="44"/>
      <c r="M218" s="44"/>
    </row>
    <row r="219" spans="1:13" ht="12.75">
      <c r="A219" s="39"/>
      <c r="B219" s="41"/>
      <c r="C219" s="39"/>
      <c r="D219" s="43"/>
      <c r="E219" s="56"/>
      <c r="F219" s="40"/>
      <c r="G219" s="56"/>
      <c r="H219" s="56"/>
      <c r="I219" s="40"/>
      <c r="J219" s="56"/>
      <c r="K219" s="56"/>
      <c r="L219" s="44"/>
      <c r="M219" s="44"/>
    </row>
    <row r="220" spans="1:13" ht="12.75">
      <c r="A220" s="39"/>
      <c r="B220" s="41"/>
      <c r="C220" s="39"/>
      <c r="D220" s="43"/>
      <c r="E220" s="56"/>
      <c r="F220" s="40"/>
      <c r="G220" s="56"/>
      <c r="H220" s="56"/>
      <c r="I220" s="40"/>
      <c r="J220" s="56"/>
      <c r="K220" s="56"/>
      <c r="L220" s="44"/>
      <c r="M220" s="44"/>
    </row>
    <row r="221" spans="1:13" ht="12.75">
      <c r="A221" s="39"/>
      <c r="B221" s="41"/>
      <c r="C221" s="39"/>
      <c r="D221" s="43"/>
      <c r="E221" s="56"/>
      <c r="F221" s="40"/>
      <c r="G221" s="56"/>
      <c r="H221" s="56"/>
      <c r="I221" s="40"/>
      <c r="J221" s="56"/>
      <c r="K221" s="56"/>
      <c r="L221" s="44"/>
      <c r="M221" s="44"/>
    </row>
    <row r="222" spans="1:13" ht="12.75">
      <c r="A222" s="39"/>
      <c r="B222" s="41"/>
      <c r="C222" s="39"/>
      <c r="D222" s="43"/>
      <c r="E222" s="56"/>
      <c r="F222" s="40"/>
      <c r="G222" s="56"/>
      <c r="H222" s="56"/>
      <c r="I222" s="40"/>
      <c r="J222" s="56"/>
      <c r="K222" s="56"/>
      <c r="L222" s="44"/>
      <c r="M222" s="44"/>
    </row>
    <row r="223" spans="1:13" ht="12.75">
      <c r="A223" s="39"/>
      <c r="B223" s="41"/>
      <c r="C223" s="39"/>
      <c r="D223" s="43"/>
      <c r="E223" s="56"/>
      <c r="F223" s="40"/>
      <c r="G223" s="56"/>
      <c r="H223" s="56"/>
      <c r="I223" s="40"/>
      <c r="J223" s="56"/>
      <c r="K223" s="56"/>
      <c r="L223" s="44"/>
      <c r="M223" s="44"/>
    </row>
    <row r="224" spans="1:13" ht="12.75">
      <c r="A224" s="39"/>
      <c r="B224" s="41"/>
      <c r="C224" s="39"/>
      <c r="D224" s="43"/>
      <c r="E224" s="56"/>
      <c r="F224" s="40"/>
      <c r="G224" s="56"/>
      <c r="H224" s="56"/>
      <c r="I224" s="40"/>
      <c r="J224" s="56"/>
      <c r="K224" s="56"/>
      <c r="L224" s="44"/>
      <c r="M224" s="44"/>
    </row>
    <row r="225" spans="1:13" ht="12.75">
      <c r="A225" s="39"/>
      <c r="B225" s="41"/>
      <c r="C225" s="39"/>
      <c r="D225" s="43"/>
      <c r="E225" s="56"/>
      <c r="F225" s="40"/>
      <c r="G225" s="56"/>
      <c r="H225" s="56"/>
      <c r="I225" s="40"/>
      <c r="J225" s="56"/>
      <c r="K225" s="56"/>
      <c r="L225" s="44"/>
      <c r="M225" s="44"/>
    </row>
    <row r="226" spans="1:13" ht="12.75">
      <c r="A226" s="39"/>
      <c r="B226" s="41"/>
      <c r="C226" s="39"/>
      <c r="D226" s="43"/>
      <c r="E226" s="56"/>
      <c r="F226" s="40"/>
      <c r="G226" s="56"/>
      <c r="H226" s="56"/>
      <c r="I226" s="40"/>
      <c r="J226" s="56"/>
      <c r="K226" s="56"/>
      <c r="L226" s="44"/>
      <c r="M226" s="44"/>
    </row>
    <row r="227" spans="1:13" ht="12.75">
      <c r="A227" s="39"/>
      <c r="B227" s="41"/>
      <c r="C227" s="39"/>
      <c r="D227" s="43"/>
      <c r="E227" s="56"/>
      <c r="F227" s="40"/>
      <c r="G227" s="56"/>
      <c r="H227" s="56"/>
      <c r="I227" s="40"/>
      <c r="J227" s="56"/>
      <c r="K227" s="56"/>
      <c r="L227" s="44"/>
      <c r="M227" s="44"/>
    </row>
    <row r="228" spans="1:13" ht="12.75">
      <c r="A228" s="39"/>
      <c r="B228" s="41"/>
      <c r="C228" s="39"/>
      <c r="D228" s="43"/>
      <c r="E228" s="56"/>
      <c r="F228" s="40"/>
      <c r="G228" s="56"/>
      <c r="H228" s="56"/>
      <c r="I228" s="40"/>
      <c r="J228" s="56"/>
      <c r="K228" s="56"/>
      <c r="L228" s="44"/>
      <c r="M228" s="44"/>
    </row>
    <row r="229" spans="1:13" ht="12.75">
      <c r="A229" s="39"/>
      <c r="B229" s="41"/>
      <c r="C229" s="39"/>
      <c r="D229" s="43"/>
      <c r="E229" s="56"/>
      <c r="F229" s="40"/>
      <c r="G229" s="56"/>
      <c r="H229" s="56"/>
      <c r="I229" s="40"/>
      <c r="J229" s="56"/>
      <c r="K229" s="56"/>
      <c r="L229" s="44"/>
      <c r="M229" s="44"/>
    </row>
    <row r="230" spans="1:13" ht="12.75">
      <c r="A230" s="39"/>
      <c r="B230" s="41"/>
      <c r="C230" s="39"/>
      <c r="D230" s="43"/>
      <c r="E230" s="56"/>
      <c r="F230" s="40"/>
      <c r="G230" s="56"/>
      <c r="H230" s="56"/>
      <c r="I230" s="40"/>
      <c r="J230" s="56"/>
      <c r="K230" s="56"/>
      <c r="L230" s="44"/>
      <c r="M230" s="44"/>
    </row>
    <row r="231" spans="1:13" ht="12.75">
      <c r="A231" s="39"/>
      <c r="B231" s="41"/>
      <c r="C231" s="39"/>
      <c r="D231" s="43"/>
      <c r="E231" s="56"/>
      <c r="F231" s="40"/>
      <c r="G231" s="56"/>
      <c r="H231" s="56"/>
      <c r="I231" s="40"/>
      <c r="J231" s="56"/>
      <c r="K231" s="56"/>
      <c r="L231" s="44"/>
      <c r="M231" s="44"/>
    </row>
    <row r="232" spans="1:13" ht="12.75">
      <c r="A232" s="39"/>
      <c r="B232" s="41"/>
      <c r="C232" s="39"/>
      <c r="D232" s="43"/>
      <c r="E232" s="56"/>
      <c r="F232" s="40"/>
      <c r="G232" s="56"/>
      <c r="H232" s="56"/>
      <c r="I232" s="40"/>
      <c r="J232" s="56"/>
      <c r="K232" s="56"/>
      <c r="L232" s="44"/>
      <c r="M232" s="44"/>
    </row>
    <row r="233" spans="1:13" ht="12.75">
      <c r="A233" s="39"/>
      <c r="B233" s="41"/>
      <c r="C233" s="39"/>
      <c r="D233" s="43"/>
      <c r="E233" s="56"/>
      <c r="F233" s="40"/>
      <c r="G233" s="56"/>
      <c r="H233" s="56"/>
      <c r="I233" s="40"/>
      <c r="J233" s="56"/>
      <c r="K233" s="56"/>
      <c r="L233" s="44"/>
      <c r="M233" s="44"/>
    </row>
    <row r="234" spans="1:13" ht="12.75">
      <c r="A234" s="39"/>
      <c r="B234" s="41"/>
      <c r="C234" s="39"/>
      <c r="D234" s="43"/>
      <c r="E234" s="56"/>
      <c r="F234" s="40"/>
      <c r="G234" s="56"/>
      <c r="H234" s="56"/>
      <c r="I234" s="40"/>
      <c r="J234" s="56"/>
      <c r="K234" s="56"/>
      <c r="L234" s="44"/>
      <c r="M234" s="44"/>
    </row>
    <row r="235" spans="1:13" ht="12.75">
      <c r="A235" s="39"/>
      <c r="B235" s="41"/>
      <c r="C235" s="39"/>
      <c r="D235" s="43"/>
      <c r="E235" s="56"/>
      <c r="F235" s="40"/>
      <c r="G235" s="56"/>
      <c r="H235" s="56"/>
      <c r="I235" s="40"/>
      <c r="J235" s="56"/>
      <c r="K235" s="56"/>
      <c r="L235" s="44"/>
      <c r="M235" s="44"/>
    </row>
    <row r="236" spans="1:13" ht="12.75">
      <c r="A236" s="39"/>
      <c r="B236" s="41"/>
      <c r="C236" s="39"/>
      <c r="D236" s="43"/>
      <c r="E236" s="56"/>
      <c r="F236" s="40"/>
      <c r="G236" s="56"/>
      <c r="H236" s="56"/>
      <c r="I236" s="40"/>
      <c r="J236" s="56"/>
      <c r="K236" s="56"/>
      <c r="L236" s="44"/>
      <c r="M236" s="44"/>
    </row>
    <row r="237" spans="1:13" ht="12.75">
      <c r="A237" s="39"/>
      <c r="B237" s="41"/>
      <c r="C237" s="39"/>
      <c r="D237" s="43"/>
      <c r="E237" s="56"/>
      <c r="F237" s="40"/>
      <c r="G237" s="56"/>
      <c r="H237" s="56"/>
      <c r="I237" s="40"/>
      <c r="J237" s="56"/>
      <c r="K237" s="56"/>
      <c r="L237" s="44"/>
      <c r="M237" s="44"/>
    </row>
    <row r="238" spans="1:13" ht="12.75">
      <c r="A238" s="39"/>
      <c r="B238" s="41"/>
      <c r="C238" s="39"/>
      <c r="D238" s="43"/>
      <c r="E238" s="56"/>
      <c r="F238" s="40"/>
      <c r="G238" s="56"/>
      <c r="H238" s="56"/>
      <c r="I238" s="40"/>
      <c r="J238" s="56"/>
      <c r="K238" s="56"/>
      <c r="L238" s="44"/>
      <c r="M238" s="44"/>
    </row>
    <row r="239" spans="1:13" ht="12.75">
      <c r="A239" s="39"/>
      <c r="B239" s="41"/>
      <c r="C239" s="39"/>
      <c r="D239" s="43"/>
      <c r="E239" s="56"/>
      <c r="F239" s="40"/>
      <c r="G239" s="56"/>
      <c r="H239" s="56"/>
      <c r="I239" s="40"/>
      <c r="J239" s="56"/>
      <c r="K239" s="56"/>
      <c r="L239" s="44"/>
      <c r="M239" s="44"/>
    </row>
    <row r="240" spans="1:13" ht="12.75">
      <c r="A240" s="39"/>
      <c r="B240" s="41"/>
      <c r="C240" s="39"/>
      <c r="D240" s="43"/>
      <c r="E240" s="56"/>
      <c r="F240" s="40"/>
      <c r="G240" s="56"/>
      <c r="H240" s="56"/>
      <c r="I240" s="40"/>
      <c r="J240" s="56"/>
      <c r="K240" s="56"/>
      <c r="L240" s="44"/>
      <c r="M240" s="44"/>
    </row>
    <row r="241" spans="1:13" ht="12.75">
      <c r="A241" s="39"/>
      <c r="B241" s="41"/>
      <c r="C241" s="39"/>
      <c r="D241" s="43"/>
      <c r="E241" s="56"/>
      <c r="F241" s="40"/>
      <c r="G241" s="56"/>
      <c r="H241" s="56"/>
      <c r="I241" s="40"/>
      <c r="J241" s="56"/>
      <c r="K241" s="56"/>
      <c r="L241" s="44"/>
      <c r="M241" s="44"/>
    </row>
    <row r="242" spans="1:13" ht="12.75">
      <c r="A242" s="39"/>
      <c r="B242" s="41"/>
      <c r="C242" s="39"/>
      <c r="D242" s="43"/>
      <c r="E242" s="56"/>
      <c r="F242" s="40"/>
      <c r="G242" s="56"/>
      <c r="H242" s="56"/>
      <c r="I242" s="40"/>
      <c r="J242" s="56"/>
      <c r="K242" s="56"/>
      <c r="L242" s="44"/>
      <c r="M242" s="44"/>
    </row>
    <row r="243" spans="1:13" ht="12.75">
      <c r="A243" s="39"/>
      <c r="B243" s="41"/>
      <c r="C243" s="39"/>
      <c r="D243" s="43"/>
      <c r="E243" s="56"/>
      <c r="F243" s="40"/>
      <c r="G243" s="56"/>
      <c r="H243" s="56"/>
      <c r="I243" s="40"/>
      <c r="J243" s="56"/>
      <c r="K243" s="56"/>
      <c r="L243" s="44"/>
      <c r="M243" s="44"/>
    </row>
    <row r="244" spans="1:13" ht="12.75">
      <c r="A244" s="39"/>
      <c r="B244" s="41"/>
      <c r="C244" s="39"/>
      <c r="D244" s="43"/>
      <c r="E244" s="56"/>
      <c r="F244" s="40"/>
      <c r="G244" s="56"/>
      <c r="H244" s="56"/>
      <c r="I244" s="40"/>
      <c r="J244" s="56"/>
      <c r="K244" s="56"/>
      <c r="L244" s="44"/>
      <c r="M244" s="44"/>
    </row>
    <row r="245" spans="1:13" ht="12.75">
      <c r="A245" s="39"/>
      <c r="B245" s="41"/>
      <c r="C245" s="39"/>
      <c r="D245" s="43"/>
      <c r="E245" s="56"/>
      <c r="F245" s="40"/>
      <c r="G245" s="56"/>
      <c r="H245" s="56"/>
      <c r="I245" s="40"/>
      <c r="J245" s="56"/>
      <c r="K245" s="56"/>
      <c r="L245" s="44"/>
      <c r="M245" s="44"/>
    </row>
    <row r="246" spans="1:13" ht="12.75">
      <c r="A246" s="39"/>
      <c r="B246" s="41"/>
      <c r="C246" s="39"/>
      <c r="D246" s="43"/>
      <c r="E246" s="56"/>
      <c r="F246" s="40"/>
      <c r="G246" s="56"/>
      <c r="H246" s="56"/>
      <c r="I246" s="40"/>
      <c r="J246" s="56"/>
      <c r="K246" s="56"/>
      <c r="L246" s="44"/>
      <c r="M246" s="44"/>
    </row>
    <row r="247" spans="1:13" ht="12.75">
      <c r="A247" s="39"/>
      <c r="B247" s="41"/>
      <c r="C247" s="39"/>
      <c r="D247" s="43"/>
      <c r="E247" s="56"/>
      <c r="F247" s="40"/>
      <c r="G247" s="56"/>
      <c r="H247" s="56"/>
      <c r="I247" s="40"/>
      <c r="J247" s="56"/>
      <c r="K247" s="56"/>
      <c r="L247" s="44"/>
      <c r="M247" s="44"/>
    </row>
    <row r="248" spans="1:13" ht="12.75">
      <c r="A248" s="39"/>
      <c r="B248" s="41"/>
      <c r="C248" s="39"/>
      <c r="D248" s="43"/>
      <c r="E248" s="56"/>
      <c r="F248" s="40"/>
      <c r="G248" s="56"/>
      <c r="H248" s="56"/>
      <c r="I248" s="40"/>
      <c r="J248" s="56"/>
      <c r="K248" s="56"/>
      <c r="L248" s="44"/>
      <c r="M248" s="44"/>
    </row>
    <row r="249" spans="1:13" ht="12.75">
      <c r="A249" s="39"/>
      <c r="B249" s="41"/>
      <c r="C249" s="39"/>
      <c r="D249" s="43"/>
      <c r="E249" s="56"/>
      <c r="F249" s="40"/>
      <c r="G249" s="56"/>
      <c r="H249" s="56"/>
      <c r="I249" s="40"/>
      <c r="J249" s="56"/>
      <c r="K249" s="56"/>
      <c r="L249" s="44"/>
      <c r="M249" s="44"/>
    </row>
    <row r="250" spans="1:13" ht="12.75">
      <c r="A250" s="39"/>
      <c r="B250" s="41"/>
      <c r="C250" s="39"/>
      <c r="D250" s="43"/>
      <c r="E250" s="56"/>
      <c r="F250" s="40"/>
      <c r="G250" s="56"/>
      <c r="H250" s="56"/>
      <c r="I250" s="40"/>
      <c r="J250" s="56"/>
      <c r="K250" s="56"/>
      <c r="L250" s="44"/>
      <c r="M250" s="44"/>
    </row>
    <row r="251" spans="1:13" ht="12.75">
      <c r="A251" s="39"/>
      <c r="B251" s="41"/>
      <c r="C251" s="39"/>
      <c r="D251" s="43"/>
      <c r="E251" s="56"/>
      <c r="F251" s="40"/>
      <c r="G251" s="56"/>
      <c r="H251" s="56"/>
      <c r="I251" s="40"/>
      <c r="J251" s="56"/>
      <c r="K251" s="56"/>
      <c r="L251" s="44"/>
      <c r="M251" s="44"/>
    </row>
    <row r="252" spans="1:13" ht="12.75">
      <c r="A252" s="39"/>
      <c r="B252" s="41"/>
      <c r="C252" s="39"/>
      <c r="D252" s="43"/>
      <c r="E252" s="56"/>
      <c r="F252" s="40"/>
      <c r="G252" s="56"/>
      <c r="H252" s="56"/>
      <c r="I252" s="40"/>
      <c r="J252" s="56"/>
      <c r="K252" s="56"/>
      <c r="L252" s="44"/>
      <c r="M252" s="44"/>
    </row>
    <row r="253" spans="1:13" ht="12.75">
      <c r="A253" s="39"/>
      <c r="B253" s="41"/>
      <c r="C253" s="39"/>
      <c r="D253" s="43"/>
      <c r="E253" s="56"/>
      <c r="F253" s="40"/>
      <c r="G253" s="56"/>
      <c r="H253" s="56"/>
      <c r="I253" s="40"/>
      <c r="J253" s="56"/>
      <c r="K253" s="56"/>
      <c r="L253" s="44"/>
      <c r="M253" s="44"/>
    </row>
    <row r="254" spans="1:13" ht="12.75">
      <c r="A254" s="39"/>
      <c r="B254" s="41"/>
      <c r="C254" s="39"/>
      <c r="D254" s="43"/>
      <c r="E254" s="56"/>
      <c r="F254" s="40"/>
      <c r="G254" s="56"/>
      <c r="H254" s="56"/>
      <c r="I254" s="40"/>
      <c r="J254" s="56"/>
      <c r="K254" s="56"/>
      <c r="L254" s="44"/>
      <c r="M254" s="44"/>
    </row>
    <row r="255" spans="1:13" ht="12.75">
      <c r="A255" s="39"/>
      <c r="B255" s="41"/>
      <c r="C255" s="39"/>
      <c r="D255" s="43"/>
      <c r="E255" s="56"/>
      <c r="F255" s="40"/>
      <c r="G255" s="56"/>
      <c r="H255" s="56"/>
      <c r="I255" s="40"/>
      <c r="J255" s="56"/>
      <c r="K255" s="56"/>
      <c r="L255" s="44"/>
      <c r="M255" s="44"/>
    </row>
    <row r="256" spans="1:13" ht="12.75">
      <c r="A256" s="39"/>
      <c r="B256" s="41"/>
      <c r="C256" s="39"/>
      <c r="D256" s="43"/>
      <c r="E256" s="56"/>
      <c r="F256" s="40"/>
      <c r="G256" s="56"/>
      <c r="H256" s="56"/>
      <c r="I256" s="40"/>
      <c r="J256" s="56"/>
      <c r="K256" s="56"/>
      <c r="L256" s="44"/>
      <c r="M256" s="44"/>
    </row>
    <row r="257" spans="1:13" ht="12.75">
      <c r="A257" s="39"/>
      <c r="B257" s="41"/>
      <c r="C257" s="39"/>
      <c r="D257" s="43"/>
      <c r="E257" s="56"/>
      <c r="F257" s="40"/>
      <c r="G257" s="56"/>
      <c r="H257" s="56"/>
      <c r="I257" s="40"/>
      <c r="J257" s="56"/>
      <c r="K257" s="56"/>
      <c r="L257" s="44"/>
      <c r="M257" s="44"/>
    </row>
    <row r="258" spans="1:13" ht="12.75">
      <c r="A258" s="39"/>
      <c r="B258" s="41"/>
      <c r="C258" s="39"/>
      <c r="D258" s="43"/>
      <c r="E258" s="56"/>
      <c r="F258" s="40"/>
      <c r="G258" s="56"/>
      <c r="H258" s="56"/>
      <c r="I258" s="40"/>
      <c r="J258" s="56"/>
      <c r="K258" s="56"/>
      <c r="L258" s="44"/>
      <c r="M258" s="44"/>
    </row>
    <row r="259" spans="1:13" ht="12.75">
      <c r="A259" s="39"/>
      <c r="B259" s="41"/>
      <c r="C259" s="39"/>
      <c r="D259" s="43"/>
      <c r="E259" s="56"/>
      <c r="F259" s="40"/>
      <c r="G259" s="56"/>
      <c r="H259" s="56"/>
      <c r="I259" s="40"/>
      <c r="J259" s="56"/>
      <c r="K259" s="56"/>
      <c r="L259" s="44"/>
      <c r="M259" s="44"/>
    </row>
    <row r="260" spans="1:13" ht="12.75">
      <c r="A260" s="39"/>
      <c r="B260" s="41"/>
      <c r="C260" s="39"/>
      <c r="D260" s="43"/>
      <c r="E260" s="56"/>
      <c r="F260" s="40"/>
      <c r="G260" s="56"/>
      <c r="H260" s="56"/>
      <c r="I260" s="40"/>
      <c r="J260" s="56"/>
      <c r="K260" s="56"/>
      <c r="L260" s="44"/>
      <c r="M260" s="4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A113">
      <selection activeCell="E142" sqref="E142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59" t="s">
        <v>295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296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D9" s="19">
        <v>0.5</v>
      </c>
      <c r="E9" s="20">
        <v>2285.5</v>
      </c>
      <c r="G9" s="19">
        <v>0.5</v>
      </c>
      <c r="I9" s="20">
        <f>E9*G9</f>
        <v>1142.75</v>
      </c>
      <c r="K9" s="5">
        <f>E9-I9</f>
        <v>1142.75</v>
      </c>
      <c r="M9" s="14">
        <v>0.2332</v>
      </c>
      <c r="O9" s="5">
        <f>K9*M9</f>
        <v>266.4893</v>
      </c>
      <c r="Q9" s="16">
        <f>K9-O9</f>
        <v>876.2607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20">
        <v>3373.8</v>
      </c>
      <c r="G10" s="19">
        <v>0.5</v>
      </c>
      <c r="I10" s="20">
        <f aca="true" t="shared" si="0" ref="I10:I73">E10*G10</f>
        <v>1686.9</v>
      </c>
      <c r="K10" s="5">
        <f aca="true" t="shared" si="1" ref="K10:K73">E10-I10</f>
        <v>1686.9</v>
      </c>
      <c r="M10" s="14">
        <v>0.4474</v>
      </c>
      <c r="O10" s="5">
        <f>K10*M10</f>
        <v>754.7190600000001</v>
      </c>
      <c r="Q10" s="16">
        <f aca="true" t="shared" si="2" ref="Q10:Q73">K10-O10</f>
        <v>932.18094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20">
        <v>0</v>
      </c>
      <c r="G11" s="19">
        <v>0.5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20">
        <v>0</v>
      </c>
      <c r="G12" s="19">
        <v>0.5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20">
        <v>326.5</v>
      </c>
      <c r="G13" s="19">
        <v>0.5</v>
      </c>
      <c r="I13" s="20">
        <f t="shared" si="0"/>
        <v>163.25</v>
      </c>
      <c r="K13" s="5">
        <f t="shared" si="1"/>
        <v>163.25</v>
      </c>
      <c r="M13" s="14">
        <v>0.2722</v>
      </c>
      <c r="O13" s="5">
        <f t="shared" si="4"/>
        <v>44.43665</v>
      </c>
      <c r="Q13" s="16">
        <f t="shared" si="2"/>
        <v>118.81335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20">
        <v>1632.5</v>
      </c>
      <c r="G14" s="19">
        <v>0.5</v>
      </c>
      <c r="I14" s="20">
        <f t="shared" si="0"/>
        <v>816.25</v>
      </c>
      <c r="K14" s="5">
        <f t="shared" si="1"/>
        <v>816.25</v>
      </c>
      <c r="M14" s="14">
        <v>0.2639</v>
      </c>
      <c r="O14" s="5">
        <f t="shared" si="4"/>
        <v>215.408375</v>
      </c>
      <c r="Q14" s="16">
        <f t="shared" si="2"/>
        <v>600.841625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20">
        <v>4111.22</v>
      </c>
      <c r="G15" s="19">
        <v>0.5</v>
      </c>
      <c r="I15" s="20">
        <f t="shared" si="0"/>
        <v>2055.61</v>
      </c>
      <c r="K15" s="5">
        <f t="shared" si="1"/>
        <v>2055.61</v>
      </c>
      <c r="M15" s="14">
        <v>0.4602</v>
      </c>
      <c r="O15" s="5">
        <f t="shared" si="4"/>
        <v>945.9917220000001</v>
      </c>
      <c r="Q15" s="16">
        <f t="shared" si="2"/>
        <v>1109.618278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20">
        <v>2938.5</v>
      </c>
      <c r="G16" s="19">
        <v>0.5</v>
      </c>
      <c r="I16" s="20">
        <f t="shared" si="0"/>
        <v>1469.25</v>
      </c>
      <c r="K16" s="5">
        <f t="shared" si="1"/>
        <v>1469.25</v>
      </c>
      <c r="M16" s="14">
        <v>0.3302</v>
      </c>
      <c r="O16" s="5">
        <f t="shared" si="4"/>
        <v>485.14635</v>
      </c>
      <c r="Q16" s="16">
        <f t="shared" si="2"/>
        <v>984.10365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20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20">
        <v>3265</v>
      </c>
      <c r="G18" s="19">
        <v>0.5</v>
      </c>
      <c r="I18" s="20">
        <f t="shared" si="0"/>
        <v>1632.5</v>
      </c>
      <c r="K18" s="5">
        <f t="shared" si="1"/>
        <v>1632.5</v>
      </c>
      <c r="M18" s="14">
        <v>0.3111</v>
      </c>
      <c r="O18" s="5">
        <f t="shared" si="4"/>
        <v>507.87075</v>
      </c>
      <c r="Q18" s="16">
        <f t="shared" si="2"/>
        <v>1124.62925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20">
        <v>326.5</v>
      </c>
      <c r="G19" s="19">
        <v>0.5</v>
      </c>
      <c r="I19" s="20">
        <f t="shared" si="0"/>
        <v>163.25</v>
      </c>
      <c r="K19" s="5">
        <f t="shared" si="1"/>
        <v>163.25</v>
      </c>
      <c r="M19" s="14">
        <v>0.2109</v>
      </c>
      <c r="O19" s="5">
        <f t="shared" si="4"/>
        <v>34.429425</v>
      </c>
      <c r="Q19" s="16">
        <f t="shared" si="2"/>
        <v>128.820575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20">
        <v>0</v>
      </c>
      <c r="G20" s="19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20">
        <v>979.5</v>
      </c>
      <c r="G21" s="19">
        <v>0.5</v>
      </c>
      <c r="I21" s="20">
        <f t="shared" si="0"/>
        <v>489.75</v>
      </c>
      <c r="K21" s="5">
        <f t="shared" si="1"/>
        <v>489.75</v>
      </c>
      <c r="M21" s="14">
        <v>0.2439</v>
      </c>
      <c r="O21" s="5">
        <f t="shared" si="4"/>
        <v>119.450025</v>
      </c>
      <c r="Q21" s="16">
        <f t="shared" si="2"/>
        <v>370.299975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20">
        <v>1306</v>
      </c>
      <c r="G22" s="19">
        <v>0.5</v>
      </c>
      <c r="I22" s="20">
        <f t="shared" si="0"/>
        <v>653</v>
      </c>
      <c r="K22" s="5">
        <f t="shared" si="1"/>
        <v>653</v>
      </c>
      <c r="M22" s="14">
        <v>0.3156</v>
      </c>
      <c r="O22" s="5">
        <f t="shared" si="4"/>
        <v>206.08679999999998</v>
      </c>
      <c r="Q22" s="16">
        <f t="shared" si="2"/>
        <v>446.9132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20">
        <v>0</v>
      </c>
      <c r="G23" s="19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20">
        <v>979.5</v>
      </c>
      <c r="G24" s="19">
        <v>0.5</v>
      </c>
      <c r="I24" s="20">
        <f t="shared" si="0"/>
        <v>489.75</v>
      </c>
      <c r="K24" s="5">
        <f t="shared" si="1"/>
        <v>489.75</v>
      </c>
      <c r="M24" s="14">
        <v>0.3107</v>
      </c>
      <c r="O24" s="5">
        <f t="shared" si="4"/>
        <v>152.165325</v>
      </c>
      <c r="Q24" s="16">
        <f t="shared" si="2"/>
        <v>337.584675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20">
        <v>979.5</v>
      </c>
      <c r="G25" s="19">
        <v>0.5</v>
      </c>
      <c r="I25" s="20">
        <f t="shared" si="0"/>
        <v>489.75</v>
      </c>
      <c r="K25" s="5">
        <f t="shared" si="1"/>
        <v>489.75</v>
      </c>
      <c r="M25" s="14">
        <v>0.3308</v>
      </c>
      <c r="O25" s="5">
        <f t="shared" si="4"/>
        <v>162.0093</v>
      </c>
      <c r="Q25" s="16">
        <f t="shared" si="2"/>
        <v>327.7407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20">
        <v>3591.5</v>
      </c>
      <c r="G26" s="19">
        <v>0.5</v>
      </c>
      <c r="I26" s="20">
        <f t="shared" si="0"/>
        <v>1795.75</v>
      </c>
      <c r="K26" s="5">
        <f t="shared" si="1"/>
        <v>1795.75</v>
      </c>
      <c r="M26" s="14">
        <v>0.291</v>
      </c>
      <c r="O26" s="5">
        <f t="shared" si="4"/>
        <v>522.5632499999999</v>
      </c>
      <c r="Q26" s="16">
        <f t="shared" si="2"/>
        <v>1273.18675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20">
        <v>0</v>
      </c>
      <c r="G27" s="19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20">
        <v>326.5</v>
      </c>
      <c r="G28" s="19">
        <v>0.5</v>
      </c>
      <c r="I28" s="20">
        <f t="shared" si="0"/>
        <v>163.25</v>
      </c>
      <c r="K28" s="5">
        <f t="shared" si="1"/>
        <v>163.25</v>
      </c>
      <c r="M28" s="14">
        <v>0.2204</v>
      </c>
      <c r="O28" s="5">
        <f t="shared" si="4"/>
        <v>35.9803</v>
      </c>
      <c r="Q28" s="16">
        <f t="shared" si="2"/>
        <v>127.2697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20">
        <v>4244.5</v>
      </c>
      <c r="G29" s="19">
        <v>0.5</v>
      </c>
      <c r="I29" s="20">
        <f t="shared" si="0"/>
        <v>2122.25</v>
      </c>
      <c r="K29" s="5">
        <f t="shared" si="1"/>
        <v>2122.25</v>
      </c>
      <c r="M29" s="14">
        <v>0.3853</v>
      </c>
      <c r="O29" s="5">
        <f t="shared" si="4"/>
        <v>817.7029249999999</v>
      </c>
      <c r="Q29" s="16">
        <f t="shared" si="2"/>
        <v>1304.547075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20">
        <v>0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20">
        <v>326.5</v>
      </c>
      <c r="G31" s="19">
        <v>0.5</v>
      </c>
      <c r="I31" s="20">
        <f t="shared" si="0"/>
        <v>163.25</v>
      </c>
      <c r="K31" s="5">
        <f t="shared" si="1"/>
        <v>163.25</v>
      </c>
      <c r="M31" s="14">
        <v>0.2901</v>
      </c>
      <c r="O31" s="5">
        <f t="shared" si="4"/>
        <v>47.358825</v>
      </c>
      <c r="Q31" s="16">
        <f t="shared" si="2"/>
        <v>115.891175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20">
        <v>1306</v>
      </c>
      <c r="G32" s="19">
        <v>0.5</v>
      </c>
      <c r="I32" s="20">
        <f t="shared" si="0"/>
        <v>653</v>
      </c>
      <c r="K32" s="5">
        <f t="shared" si="1"/>
        <v>653</v>
      </c>
      <c r="M32" s="14">
        <v>0.3767</v>
      </c>
      <c r="O32" s="5">
        <f t="shared" si="4"/>
        <v>245.9851</v>
      </c>
      <c r="Q32" s="16">
        <f t="shared" si="2"/>
        <v>407.0149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20">
        <v>0</v>
      </c>
      <c r="G33" s="19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20">
        <v>1959</v>
      </c>
      <c r="G34" s="19">
        <v>0.5</v>
      </c>
      <c r="I34" s="20">
        <f t="shared" si="0"/>
        <v>979.5</v>
      </c>
      <c r="K34" s="5">
        <f t="shared" si="1"/>
        <v>979.5</v>
      </c>
      <c r="M34" s="14">
        <v>0.3042</v>
      </c>
      <c r="O34" s="5">
        <f t="shared" si="4"/>
        <v>297.9639</v>
      </c>
      <c r="Q34" s="16">
        <f t="shared" si="2"/>
        <v>681.5361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20">
        <v>2285.5</v>
      </c>
      <c r="G35" s="19">
        <v>0.5</v>
      </c>
      <c r="I35" s="20">
        <f t="shared" si="0"/>
        <v>1142.75</v>
      </c>
      <c r="K35" s="5">
        <f t="shared" si="1"/>
        <v>1142.75</v>
      </c>
      <c r="M35" s="14">
        <v>0.3358</v>
      </c>
      <c r="O35" s="5">
        <f t="shared" si="4"/>
        <v>383.73544999999996</v>
      </c>
      <c r="Q35" s="16">
        <f t="shared" si="2"/>
        <v>759.0145500000001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20">
        <v>979.5</v>
      </c>
      <c r="G36" s="19">
        <v>0.5</v>
      </c>
      <c r="I36" s="20">
        <f t="shared" si="0"/>
        <v>489.75</v>
      </c>
      <c r="K36" s="5">
        <f t="shared" si="1"/>
        <v>489.75</v>
      </c>
      <c r="M36" s="14">
        <v>0.3853</v>
      </c>
      <c r="O36" s="5">
        <f t="shared" si="4"/>
        <v>188.700675</v>
      </c>
      <c r="Q36" s="16">
        <f t="shared" si="2"/>
        <v>301.049325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20">
        <v>10448</v>
      </c>
      <c r="G37" s="19">
        <v>0.5</v>
      </c>
      <c r="I37" s="20">
        <f t="shared" si="0"/>
        <v>5224</v>
      </c>
      <c r="K37" s="5">
        <f t="shared" si="1"/>
        <v>5224</v>
      </c>
      <c r="M37" s="14">
        <v>0.4611</v>
      </c>
      <c r="O37" s="5">
        <f t="shared" si="4"/>
        <v>2408.7864</v>
      </c>
      <c r="Q37" s="16">
        <f t="shared" si="2"/>
        <v>2815.2136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20">
        <v>1632.5</v>
      </c>
      <c r="G38" s="19">
        <v>0.5</v>
      </c>
      <c r="I38" s="20">
        <f t="shared" si="0"/>
        <v>816.25</v>
      </c>
      <c r="K38" s="5">
        <f t="shared" si="1"/>
        <v>816.25</v>
      </c>
      <c r="M38" s="14">
        <v>0.4584</v>
      </c>
      <c r="O38" s="5">
        <f t="shared" si="4"/>
        <v>374.169</v>
      </c>
      <c r="Q38" s="16">
        <f t="shared" si="2"/>
        <v>442.081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20">
        <v>326.5</v>
      </c>
      <c r="G39" s="19">
        <v>0.5</v>
      </c>
      <c r="I39" s="20">
        <f t="shared" si="0"/>
        <v>163.25</v>
      </c>
      <c r="K39" s="5">
        <f t="shared" si="1"/>
        <v>163.25</v>
      </c>
      <c r="M39" s="14">
        <v>0.2324</v>
      </c>
      <c r="O39" s="5">
        <f t="shared" si="4"/>
        <v>37.939299999999996</v>
      </c>
      <c r="Q39" s="16">
        <f t="shared" si="2"/>
        <v>125.3107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20">
        <v>0</v>
      </c>
      <c r="G40" s="19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20">
        <v>4897.5</v>
      </c>
      <c r="G41" s="19">
        <v>0.5</v>
      </c>
      <c r="I41" s="20">
        <f t="shared" si="0"/>
        <v>2448.75</v>
      </c>
      <c r="K41" s="5">
        <f t="shared" si="1"/>
        <v>2448.75</v>
      </c>
      <c r="M41" s="14">
        <v>0.283</v>
      </c>
      <c r="O41" s="5">
        <f t="shared" si="4"/>
        <v>692.9962499999999</v>
      </c>
      <c r="Q41" s="16">
        <f t="shared" si="2"/>
        <v>1755.75375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20">
        <v>0</v>
      </c>
      <c r="G42" s="19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20">
        <v>653</v>
      </c>
      <c r="G43" s="19">
        <v>0.5</v>
      </c>
      <c r="I43" s="20">
        <f t="shared" si="0"/>
        <v>326.5</v>
      </c>
      <c r="K43" s="5">
        <f t="shared" si="1"/>
        <v>326.5</v>
      </c>
      <c r="M43" s="14">
        <v>0.2898</v>
      </c>
      <c r="O43" s="5">
        <f t="shared" si="4"/>
        <v>94.6197</v>
      </c>
      <c r="Q43" s="16">
        <f t="shared" si="2"/>
        <v>231.8803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20">
        <v>2098.49</v>
      </c>
      <c r="G44" s="19">
        <v>0.5</v>
      </c>
      <c r="I44" s="20">
        <f t="shared" si="0"/>
        <v>1049.245</v>
      </c>
      <c r="K44" s="5">
        <f t="shared" si="1"/>
        <v>1049.245</v>
      </c>
      <c r="M44" s="14">
        <v>0.3687</v>
      </c>
      <c r="O44" s="5">
        <f t="shared" si="4"/>
        <v>386.8566315</v>
      </c>
      <c r="Q44" s="16">
        <f t="shared" si="2"/>
        <v>662.3883684999998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20">
        <v>1306</v>
      </c>
      <c r="G45" s="19">
        <v>0.5</v>
      </c>
      <c r="I45" s="20">
        <f t="shared" si="0"/>
        <v>653</v>
      </c>
      <c r="K45" s="5">
        <f t="shared" si="1"/>
        <v>653</v>
      </c>
      <c r="M45" s="14">
        <v>0.4871</v>
      </c>
      <c r="O45" s="5">
        <f t="shared" si="4"/>
        <v>318.0763</v>
      </c>
      <c r="Q45" s="16">
        <f t="shared" si="2"/>
        <v>334.9237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20">
        <v>1306</v>
      </c>
      <c r="G46" s="19">
        <v>0.5</v>
      </c>
      <c r="I46" s="20">
        <f t="shared" si="0"/>
        <v>653</v>
      </c>
      <c r="K46" s="5">
        <f t="shared" si="1"/>
        <v>653</v>
      </c>
      <c r="M46" s="14">
        <v>0.2109</v>
      </c>
      <c r="O46" s="5">
        <f t="shared" si="4"/>
        <v>137.7177</v>
      </c>
      <c r="Q46" s="16">
        <f t="shared" si="2"/>
        <v>515.2823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20">
        <v>0</v>
      </c>
      <c r="G47" s="19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20">
        <v>653</v>
      </c>
      <c r="G48" s="19">
        <v>0.5</v>
      </c>
      <c r="I48" s="20">
        <f t="shared" si="0"/>
        <v>326.5</v>
      </c>
      <c r="K48" s="5">
        <f t="shared" si="1"/>
        <v>326.5</v>
      </c>
      <c r="M48" s="14">
        <v>0.2266</v>
      </c>
      <c r="O48" s="5">
        <f t="shared" si="4"/>
        <v>73.9849</v>
      </c>
      <c r="Q48" s="16">
        <f t="shared" si="2"/>
        <v>252.51510000000002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20">
        <v>653</v>
      </c>
      <c r="G49" s="19">
        <v>0.5</v>
      </c>
      <c r="I49" s="20">
        <f t="shared" si="0"/>
        <v>326.5</v>
      </c>
      <c r="K49" s="5">
        <f t="shared" si="1"/>
        <v>326.5</v>
      </c>
      <c r="M49" s="14">
        <v>0.2335</v>
      </c>
      <c r="O49" s="5">
        <f t="shared" si="4"/>
        <v>76.23775</v>
      </c>
      <c r="Q49" s="16">
        <f t="shared" si="2"/>
        <v>250.26225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20">
        <v>979.5</v>
      </c>
      <c r="G50" s="19">
        <v>0.5</v>
      </c>
      <c r="I50" s="20">
        <f t="shared" si="0"/>
        <v>489.75</v>
      </c>
      <c r="K50" s="5">
        <f t="shared" si="1"/>
        <v>489.75</v>
      </c>
      <c r="M50" s="14">
        <v>0.4444</v>
      </c>
      <c r="O50" s="5">
        <f t="shared" si="4"/>
        <v>217.6449</v>
      </c>
      <c r="Q50" s="16">
        <f t="shared" si="2"/>
        <v>272.1051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20">
        <v>5636.34</v>
      </c>
      <c r="G51" s="19">
        <v>0.5</v>
      </c>
      <c r="I51" s="20">
        <f t="shared" si="0"/>
        <v>2818.17</v>
      </c>
      <c r="K51" s="5">
        <f t="shared" si="1"/>
        <v>2818.17</v>
      </c>
      <c r="M51" s="14">
        <v>0.3755</v>
      </c>
      <c r="O51" s="5">
        <f t="shared" si="4"/>
        <v>1058.222835</v>
      </c>
      <c r="Q51" s="16">
        <f t="shared" si="2"/>
        <v>1759.947165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20">
        <v>653</v>
      </c>
      <c r="G52" s="19">
        <v>0.5</v>
      </c>
      <c r="I52" s="20">
        <f t="shared" si="0"/>
        <v>326.5</v>
      </c>
      <c r="K52" s="5">
        <f t="shared" si="1"/>
        <v>326.5</v>
      </c>
      <c r="M52" s="14">
        <v>0.2786</v>
      </c>
      <c r="O52" s="5">
        <f t="shared" si="4"/>
        <v>90.9629</v>
      </c>
      <c r="Q52" s="16">
        <f t="shared" si="2"/>
        <v>235.5371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20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20">
        <v>1306</v>
      </c>
      <c r="G54" s="19">
        <v>0.5</v>
      </c>
      <c r="I54" s="20">
        <f t="shared" si="0"/>
        <v>653</v>
      </c>
      <c r="K54" s="5">
        <f t="shared" si="1"/>
        <v>653</v>
      </c>
      <c r="M54" s="14">
        <v>0.3613</v>
      </c>
      <c r="O54" s="5">
        <f t="shared" si="4"/>
        <v>235.9289</v>
      </c>
      <c r="Q54" s="16">
        <f t="shared" si="2"/>
        <v>417.0711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20">
        <v>0</v>
      </c>
      <c r="G55" s="19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20">
        <v>0</v>
      </c>
      <c r="G56" s="19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20">
        <v>979.5</v>
      </c>
      <c r="G57" s="19">
        <v>0.5</v>
      </c>
      <c r="I57" s="20">
        <f t="shared" si="0"/>
        <v>489.75</v>
      </c>
      <c r="K57" s="5">
        <f t="shared" si="1"/>
        <v>489.75</v>
      </c>
      <c r="M57" s="14">
        <v>0.3627</v>
      </c>
      <c r="O57" s="5">
        <f t="shared" si="4"/>
        <v>177.632325</v>
      </c>
      <c r="Q57" s="16">
        <f t="shared" si="2"/>
        <v>312.11767499999996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20">
        <v>0</v>
      </c>
      <c r="G58" s="19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20">
        <v>326.5</v>
      </c>
      <c r="G59" s="19">
        <v>0.5</v>
      </c>
      <c r="I59" s="20">
        <f t="shared" si="0"/>
        <v>163.25</v>
      </c>
      <c r="K59" s="5">
        <f t="shared" si="1"/>
        <v>163.25</v>
      </c>
      <c r="M59" s="14">
        <v>0.4391</v>
      </c>
      <c r="O59" s="5">
        <f t="shared" si="4"/>
        <v>71.683075</v>
      </c>
      <c r="Q59" s="16">
        <f t="shared" si="2"/>
        <v>91.566925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20">
        <v>326.5</v>
      </c>
      <c r="G60" s="19">
        <v>0.5</v>
      </c>
      <c r="I60" s="20">
        <f t="shared" si="0"/>
        <v>163.25</v>
      </c>
      <c r="K60" s="5">
        <f t="shared" si="1"/>
        <v>163.25</v>
      </c>
      <c r="M60" s="14">
        <v>0.2245</v>
      </c>
      <c r="O60" s="5">
        <f t="shared" si="4"/>
        <v>36.649625</v>
      </c>
      <c r="Q60" s="16">
        <f t="shared" si="2"/>
        <v>126.600375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20">
        <v>1959</v>
      </c>
      <c r="G61" s="19">
        <v>0.5</v>
      </c>
      <c r="I61" s="20">
        <f t="shared" si="0"/>
        <v>979.5</v>
      </c>
      <c r="K61" s="5">
        <f t="shared" si="1"/>
        <v>979.5</v>
      </c>
      <c r="M61" s="17">
        <v>0.4764</v>
      </c>
      <c r="O61" s="5">
        <f t="shared" si="4"/>
        <v>466.6338</v>
      </c>
      <c r="Q61" s="16">
        <f t="shared" si="2"/>
        <v>512.8661999999999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20">
        <v>2285.5</v>
      </c>
      <c r="G62" s="19">
        <v>0.5</v>
      </c>
      <c r="I62" s="20">
        <f t="shared" si="0"/>
        <v>1142.75</v>
      </c>
      <c r="K62" s="5">
        <f t="shared" si="1"/>
        <v>1142.75</v>
      </c>
      <c r="M62" s="14">
        <v>0.4401</v>
      </c>
      <c r="O62" s="5">
        <f t="shared" si="4"/>
        <v>502.92427499999997</v>
      </c>
      <c r="Q62" s="16">
        <f t="shared" si="2"/>
        <v>639.825725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20">
        <v>653</v>
      </c>
      <c r="G63" s="19">
        <v>0.5</v>
      </c>
      <c r="I63" s="20">
        <f t="shared" si="0"/>
        <v>326.5</v>
      </c>
      <c r="K63" s="5">
        <f t="shared" si="1"/>
        <v>326.5</v>
      </c>
      <c r="M63" s="14">
        <v>0.1698</v>
      </c>
      <c r="O63" s="5">
        <f t="shared" si="4"/>
        <v>55.4397</v>
      </c>
      <c r="Q63" s="16">
        <f t="shared" si="2"/>
        <v>271.0603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20">
        <v>326.5</v>
      </c>
      <c r="G64" s="19">
        <v>0.5</v>
      </c>
      <c r="I64" s="20">
        <f t="shared" si="0"/>
        <v>163.25</v>
      </c>
      <c r="K64" s="5">
        <f t="shared" si="1"/>
        <v>163.25</v>
      </c>
      <c r="M64" s="14">
        <v>0.3355</v>
      </c>
      <c r="O64" s="5">
        <f t="shared" si="4"/>
        <v>54.770375</v>
      </c>
      <c r="Q64" s="16">
        <f t="shared" si="2"/>
        <v>108.479625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20">
        <v>326.5</v>
      </c>
      <c r="G65" s="19">
        <v>0.5</v>
      </c>
      <c r="I65" s="20">
        <f t="shared" si="0"/>
        <v>163.25</v>
      </c>
      <c r="K65" s="5">
        <f t="shared" si="1"/>
        <v>163.25</v>
      </c>
      <c r="M65" s="14">
        <v>0.4271</v>
      </c>
      <c r="O65" s="5">
        <f t="shared" si="4"/>
        <v>69.724075</v>
      </c>
      <c r="Q65" s="16">
        <f t="shared" si="2"/>
        <v>93.525925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20">
        <v>326.5</v>
      </c>
      <c r="G66" s="19">
        <v>0.5</v>
      </c>
      <c r="I66" s="20">
        <f t="shared" si="0"/>
        <v>163.25</v>
      </c>
      <c r="K66" s="5">
        <f t="shared" si="1"/>
        <v>163.25</v>
      </c>
      <c r="M66" s="14">
        <v>0.2286</v>
      </c>
      <c r="O66" s="5">
        <f t="shared" si="4"/>
        <v>37.31895</v>
      </c>
      <c r="Q66" s="16">
        <f t="shared" si="2"/>
        <v>125.93105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20">
        <v>0</v>
      </c>
      <c r="G67" s="19">
        <v>0.5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20">
        <v>2285.5</v>
      </c>
      <c r="G68" s="19">
        <v>0.5</v>
      </c>
      <c r="I68" s="20">
        <f t="shared" si="0"/>
        <v>1142.75</v>
      </c>
      <c r="K68" s="5">
        <f t="shared" si="1"/>
        <v>1142.75</v>
      </c>
      <c r="M68" s="14">
        <v>0.2834</v>
      </c>
      <c r="O68" s="5">
        <f t="shared" si="4"/>
        <v>323.85535</v>
      </c>
      <c r="Q68" s="16">
        <f t="shared" si="2"/>
        <v>818.89465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20">
        <v>326.5</v>
      </c>
      <c r="G69" s="19">
        <v>0.5</v>
      </c>
      <c r="I69" s="20">
        <f t="shared" si="0"/>
        <v>163.25</v>
      </c>
      <c r="K69" s="5">
        <f t="shared" si="1"/>
        <v>163.25</v>
      </c>
      <c r="M69" s="14">
        <v>0.3132</v>
      </c>
      <c r="O69" s="5">
        <f t="shared" si="4"/>
        <v>51.1299</v>
      </c>
      <c r="Q69" s="16">
        <f t="shared" si="2"/>
        <v>112.12010000000001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20">
        <v>979.5</v>
      </c>
      <c r="G70" s="19">
        <v>0.5</v>
      </c>
      <c r="I70" s="20">
        <f t="shared" si="0"/>
        <v>489.75</v>
      </c>
      <c r="K70" s="5">
        <f t="shared" si="1"/>
        <v>489.75</v>
      </c>
      <c r="M70" s="14">
        <v>0.4329</v>
      </c>
      <c r="O70" s="5">
        <f t="shared" si="4"/>
        <v>212.012775</v>
      </c>
      <c r="Q70" s="16">
        <f t="shared" si="2"/>
        <v>277.73722499999997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20">
        <v>1306</v>
      </c>
      <c r="G71" s="19">
        <v>0.5</v>
      </c>
      <c r="I71" s="20">
        <f t="shared" si="0"/>
        <v>653</v>
      </c>
      <c r="K71" s="5">
        <f t="shared" si="1"/>
        <v>653</v>
      </c>
      <c r="M71" s="14">
        <v>0.1971</v>
      </c>
      <c r="O71" s="5">
        <f t="shared" si="4"/>
        <v>128.7063</v>
      </c>
      <c r="Q71" s="16">
        <f t="shared" si="2"/>
        <v>524.2937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20">
        <v>0</v>
      </c>
      <c r="G72" s="19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20">
        <v>0</v>
      </c>
      <c r="G73" s="19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20">
        <v>1306</v>
      </c>
      <c r="G74" s="19">
        <v>0.5</v>
      </c>
      <c r="I74" s="20">
        <f aca="true" t="shared" si="5" ref="I74:I136">E74*G74</f>
        <v>653</v>
      </c>
      <c r="K74" s="5">
        <f aca="true" t="shared" si="6" ref="K74:K134">E74-I74</f>
        <v>653</v>
      </c>
      <c r="M74" s="14">
        <v>0.4083</v>
      </c>
      <c r="O74" s="5">
        <f t="shared" si="4"/>
        <v>266.6199</v>
      </c>
      <c r="Q74" s="16">
        <f aca="true" t="shared" si="7" ref="Q74:Q134">K74-O74</f>
        <v>386.3801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20">
        <v>0</v>
      </c>
      <c r="G75" s="19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20">
        <v>326.5</v>
      </c>
      <c r="G76" s="19">
        <v>0.5</v>
      </c>
      <c r="I76" s="20">
        <f t="shared" si="5"/>
        <v>163.25</v>
      </c>
      <c r="K76" s="5">
        <f t="shared" si="6"/>
        <v>163.25</v>
      </c>
      <c r="M76" s="14">
        <v>0.2539</v>
      </c>
      <c r="O76" s="5">
        <f t="shared" si="9"/>
        <v>41.449175000000004</v>
      </c>
      <c r="Q76" s="16">
        <f t="shared" si="7"/>
        <v>121.800825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20">
        <v>0</v>
      </c>
      <c r="G77" s="19">
        <v>0.5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20">
        <v>326.5</v>
      </c>
      <c r="G78" s="19">
        <v>0.5</v>
      </c>
      <c r="I78" s="20">
        <f t="shared" si="5"/>
        <v>163.25</v>
      </c>
      <c r="K78" s="5">
        <f t="shared" si="6"/>
        <v>163.25</v>
      </c>
      <c r="M78" s="14">
        <v>0.4342</v>
      </c>
      <c r="O78" s="5">
        <f t="shared" si="9"/>
        <v>70.88315</v>
      </c>
      <c r="Q78" s="16">
        <f t="shared" si="7"/>
        <v>92.36685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20">
        <v>653</v>
      </c>
      <c r="G79" s="19">
        <v>0.5</v>
      </c>
      <c r="I79" s="20">
        <f t="shared" si="5"/>
        <v>326.5</v>
      </c>
      <c r="K79" s="5">
        <f t="shared" si="6"/>
        <v>326.5</v>
      </c>
      <c r="M79" s="14">
        <v>0.2232</v>
      </c>
      <c r="O79" s="5">
        <f t="shared" si="9"/>
        <v>72.87480000000001</v>
      </c>
      <c r="Q79" s="16">
        <f t="shared" si="7"/>
        <v>253.6252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20">
        <v>979.5</v>
      </c>
      <c r="G80" s="19">
        <v>0.5</v>
      </c>
      <c r="I80" s="20">
        <f t="shared" si="5"/>
        <v>489.75</v>
      </c>
      <c r="K80" s="5">
        <f t="shared" si="6"/>
        <v>489.75</v>
      </c>
      <c r="M80" s="14">
        <v>0.3716</v>
      </c>
      <c r="O80" s="5">
        <f t="shared" si="9"/>
        <v>181.9911</v>
      </c>
      <c r="Q80" s="16">
        <f t="shared" si="7"/>
        <v>307.75890000000004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20">
        <v>979.5</v>
      </c>
      <c r="G81" s="19">
        <v>0.5</v>
      </c>
      <c r="I81" s="20">
        <f t="shared" si="5"/>
        <v>489.75</v>
      </c>
      <c r="K81" s="5">
        <f t="shared" si="6"/>
        <v>489.75</v>
      </c>
      <c r="M81" s="14">
        <v>0.3414</v>
      </c>
      <c r="O81" s="5">
        <f t="shared" si="9"/>
        <v>167.20065</v>
      </c>
      <c r="Q81" s="16">
        <f t="shared" si="7"/>
        <v>322.54935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20">
        <v>5224</v>
      </c>
      <c r="G82" s="19">
        <v>0.5</v>
      </c>
      <c r="I82" s="20">
        <f t="shared" si="5"/>
        <v>2612</v>
      </c>
      <c r="K82" s="5">
        <f t="shared" si="6"/>
        <v>2612</v>
      </c>
      <c r="M82" s="14">
        <v>0.2923</v>
      </c>
      <c r="O82" s="5">
        <f t="shared" si="9"/>
        <v>763.4876</v>
      </c>
      <c r="Q82" s="16">
        <f t="shared" si="7"/>
        <v>1848.5124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20">
        <v>0</v>
      </c>
      <c r="G83" s="19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20">
        <v>2938.5</v>
      </c>
      <c r="G84" s="19">
        <v>0.5</v>
      </c>
      <c r="I84" s="20">
        <f t="shared" si="5"/>
        <v>1469.25</v>
      </c>
      <c r="K84" s="5">
        <f t="shared" si="6"/>
        <v>1469.25</v>
      </c>
      <c r="M84" s="14">
        <v>0.3227</v>
      </c>
      <c r="O84" s="5">
        <f t="shared" si="9"/>
        <v>474.12697499999996</v>
      </c>
      <c r="Q84" s="16">
        <f t="shared" si="7"/>
        <v>995.1230250000001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20">
        <v>16273.119999999999</v>
      </c>
      <c r="G85" s="19">
        <v>0.5</v>
      </c>
      <c r="I85" s="20">
        <f t="shared" si="5"/>
        <v>8136.5599999999995</v>
      </c>
      <c r="K85" s="5">
        <f t="shared" si="6"/>
        <v>8136.5599999999995</v>
      </c>
      <c r="M85" s="14">
        <v>0.4397</v>
      </c>
      <c r="O85" s="5">
        <f t="shared" si="9"/>
        <v>3577.645432</v>
      </c>
      <c r="Q85" s="16">
        <f t="shared" si="7"/>
        <v>4558.914568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20">
        <v>979.5</v>
      </c>
      <c r="G86" s="19">
        <v>0.5</v>
      </c>
      <c r="I86" s="20">
        <f t="shared" si="5"/>
        <v>489.75</v>
      </c>
      <c r="K86" s="5">
        <f t="shared" si="6"/>
        <v>489.75</v>
      </c>
      <c r="M86" s="14">
        <v>0.2336</v>
      </c>
      <c r="O86" s="5">
        <f t="shared" si="9"/>
        <v>114.4056</v>
      </c>
      <c r="Q86" s="16">
        <f t="shared" si="7"/>
        <v>375.3444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20">
        <v>3134.34</v>
      </c>
      <c r="G87" s="19">
        <v>0.5</v>
      </c>
      <c r="I87" s="20">
        <f t="shared" si="5"/>
        <v>1567.17</v>
      </c>
      <c r="K87" s="5">
        <f t="shared" si="6"/>
        <v>1567.17</v>
      </c>
      <c r="M87" s="14">
        <v>0.3445</v>
      </c>
      <c r="O87" s="5">
        <f t="shared" si="9"/>
        <v>539.8900649999999</v>
      </c>
      <c r="Q87" s="16">
        <f t="shared" si="7"/>
        <v>1027.279935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20">
        <v>1632.5</v>
      </c>
      <c r="G88" s="19">
        <v>0.5</v>
      </c>
      <c r="I88" s="20">
        <f t="shared" si="5"/>
        <v>816.25</v>
      </c>
      <c r="K88" s="5">
        <f t="shared" si="6"/>
        <v>816.25</v>
      </c>
      <c r="M88" s="14">
        <v>0.1894</v>
      </c>
      <c r="O88" s="5">
        <f t="shared" si="9"/>
        <v>154.59775000000002</v>
      </c>
      <c r="Q88" s="16">
        <f t="shared" si="7"/>
        <v>661.65225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20">
        <v>653</v>
      </c>
      <c r="G89" s="19">
        <v>0.5</v>
      </c>
      <c r="I89" s="20">
        <f t="shared" si="5"/>
        <v>326.5</v>
      </c>
      <c r="K89" s="5">
        <f t="shared" si="6"/>
        <v>326.5</v>
      </c>
      <c r="M89" s="14">
        <v>0.3154</v>
      </c>
      <c r="O89" s="5">
        <f t="shared" si="9"/>
        <v>102.9781</v>
      </c>
      <c r="Q89" s="16">
        <f t="shared" si="7"/>
        <v>223.52190000000002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20">
        <v>979.5</v>
      </c>
      <c r="G90" s="19">
        <v>0.5</v>
      </c>
      <c r="I90" s="20">
        <f t="shared" si="5"/>
        <v>489.75</v>
      </c>
      <c r="K90" s="5">
        <f t="shared" si="6"/>
        <v>489.75</v>
      </c>
      <c r="M90" s="14">
        <v>0.3517</v>
      </c>
      <c r="O90" s="5">
        <f t="shared" si="9"/>
        <v>172.245075</v>
      </c>
      <c r="Q90" s="16">
        <f t="shared" si="7"/>
        <v>317.50492499999996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20">
        <v>653</v>
      </c>
      <c r="G91" s="19">
        <v>0.5</v>
      </c>
      <c r="I91" s="20">
        <f t="shared" si="5"/>
        <v>326.5</v>
      </c>
      <c r="K91" s="5">
        <f t="shared" si="6"/>
        <v>326.5</v>
      </c>
      <c r="M91" s="14">
        <v>0.2337</v>
      </c>
      <c r="O91" s="5">
        <f t="shared" si="9"/>
        <v>76.30305</v>
      </c>
      <c r="Q91" s="16">
        <f t="shared" si="7"/>
        <v>250.19695000000002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20">
        <v>0</v>
      </c>
      <c r="G92" s="19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20">
        <v>3265</v>
      </c>
      <c r="G93" s="19">
        <v>0.5</v>
      </c>
      <c r="I93" s="20">
        <f t="shared" si="5"/>
        <v>1632.5</v>
      </c>
      <c r="K93" s="5">
        <f t="shared" si="6"/>
        <v>1632.5</v>
      </c>
      <c r="M93" s="14">
        <v>0.4588</v>
      </c>
      <c r="O93" s="5">
        <f t="shared" si="9"/>
        <v>748.991</v>
      </c>
      <c r="Q93" s="16">
        <f t="shared" si="7"/>
        <v>883.509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20">
        <v>0</v>
      </c>
      <c r="G94" s="19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20">
        <v>0</v>
      </c>
      <c r="G95" s="19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20">
        <v>326.5</v>
      </c>
      <c r="G96" s="19">
        <v>0.5</v>
      </c>
      <c r="I96" s="20">
        <f t="shared" si="5"/>
        <v>163.25</v>
      </c>
      <c r="K96" s="5">
        <f t="shared" si="6"/>
        <v>163.25</v>
      </c>
      <c r="M96" s="14">
        <v>0.2387</v>
      </c>
      <c r="O96" s="5">
        <f t="shared" si="9"/>
        <v>38.967774999999996</v>
      </c>
      <c r="Q96" s="16">
        <f t="shared" si="7"/>
        <v>124.28222500000001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20">
        <v>653</v>
      </c>
      <c r="G97" s="19">
        <v>0.5</v>
      </c>
      <c r="I97" s="20">
        <f t="shared" si="5"/>
        <v>326.5</v>
      </c>
      <c r="K97" s="5">
        <f t="shared" si="6"/>
        <v>326.5</v>
      </c>
      <c r="M97" s="14">
        <v>0.2455</v>
      </c>
      <c r="O97" s="5">
        <f t="shared" si="9"/>
        <v>80.15575</v>
      </c>
      <c r="Q97" s="16">
        <f t="shared" si="7"/>
        <v>246.34425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20">
        <v>326.5</v>
      </c>
      <c r="G98" s="19">
        <v>0.5</v>
      </c>
      <c r="I98" s="20">
        <f t="shared" si="5"/>
        <v>163.25</v>
      </c>
      <c r="K98" s="5">
        <f t="shared" si="6"/>
        <v>163.25</v>
      </c>
      <c r="M98" s="14">
        <v>0.3853</v>
      </c>
      <c r="O98" s="5">
        <f t="shared" si="9"/>
        <v>62.900225</v>
      </c>
      <c r="Q98" s="16">
        <f t="shared" si="7"/>
        <v>100.349775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20">
        <v>1306</v>
      </c>
      <c r="G99" s="19">
        <v>0.5</v>
      </c>
      <c r="I99" s="20">
        <f t="shared" si="5"/>
        <v>653</v>
      </c>
      <c r="K99" s="5">
        <f t="shared" si="6"/>
        <v>653</v>
      </c>
      <c r="M99" s="14">
        <v>0.276</v>
      </c>
      <c r="O99" s="5">
        <f t="shared" si="9"/>
        <v>180.228</v>
      </c>
      <c r="Q99" s="16">
        <f t="shared" si="7"/>
        <v>472.772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20">
        <v>0</v>
      </c>
      <c r="G100" s="19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20">
        <v>2285.5</v>
      </c>
      <c r="G101" s="19">
        <v>0.5</v>
      </c>
      <c r="I101" s="20">
        <f t="shared" si="5"/>
        <v>1142.75</v>
      </c>
      <c r="K101" s="5">
        <f t="shared" si="6"/>
        <v>1142.75</v>
      </c>
      <c r="M101" s="14">
        <v>0.2755</v>
      </c>
      <c r="O101" s="5">
        <f t="shared" si="9"/>
        <v>314.827625</v>
      </c>
      <c r="Q101" s="16">
        <f t="shared" si="7"/>
        <v>827.922375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20">
        <v>3918</v>
      </c>
      <c r="G102" s="19">
        <v>0.5</v>
      </c>
      <c r="I102" s="20">
        <f t="shared" si="5"/>
        <v>1959</v>
      </c>
      <c r="K102" s="5">
        <f t="shared" si="6"/>
        <v>1959</v>
      </c>
      <c r="M102" s="14">
        <v>0.2708</v>
      </c>
      <c r="O102" s="5">
        <f t="shared" si="9"/>
        <v>530.4972</v>
      </c>
      <c r="Q102" s="16">
        <f t="shared" si="7"/>
        <v>1428.5028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20">
        <v>653</v>
      </c>
      <c r="G103" s="19">
        <v>0.5</v>
      </c>
      <c r="I103" s="20">
        <f t="shared" si="5"/>
        <v>326.5</v>
      </c>
      <c r="K103" s="5">
        <f t="shared" si="6"/>
        <v>326.5</v>
      </c>
      <c r="M103" s="14">
        <v>0.3888</v>
      </c>
      <c r="O103" s="5">
        <f t="shared" si="9"/>
        <v>126.94319999999999</v>
      </c>
      <c r="Q103" s="16">
        <f t="shared" si="7"/>
        <v>199.5568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20">
        <v>2612</v>
      </c>
      <c r="G104" s="19">
        <v>0.5</v>
      </c>
      <c r="I104" s="20">
        <f t="shared" si="5"/>
        <v>1306</v>
      </c>
      <c r="K104" s="5">
        <f t="shared" si="6"/>
        <v>1306</v>
      </c>
      <c r="M104" s="14">
        <v>0.5309</v>
      </c>
      <c r="O104" s="5">
        <f t="shared" si="9"/>
        <v>693.3554</v>
      </c>
      <c r="Q104" s="16">
        <f t="shared" si="7"/>
        <v>612.6446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20">
        <v>1306</v>
      </c>
      <c r="G105" s="19">
        <v>0.5</v>
      </c>
      <c r="I105" s="20">
        <f t="shared" si="5"/>
        <v>653</v>
      </c>
      <c r="K105" s="5">
        <f t="shared" si="6"/>
        <v>653</v>
      </c>
      <c r="M105" s="14">
        <v>0.2547</v>
      </c>
      <c r="O105" s="5">
        <f t="shared" si="9"/>
        <v>166.3191</v>
      </c>
      <c r="Q105" s="16">
        <f t="shared" si="7"/>
        <v>486.6809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20">
        <v>0</v>
      </c>
      <c r="G106" s="19">
        <v>0.5</v>
      </c>
      <c r="I106" s="20">
        <f t="shared" si="5"/>
        <v>0</v>
      </c>
      <c r="K106" s="5">
        <f t="shared" si="6"/>
        <v>0</v>
      </c>
      <c r="M106" s="14">
        <v>0.2329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20">
        <v>1895.81</v>
      </c>
      <c r="G107" s="19">
        <v>0.5</v>
      </c>
      <c r="I107" s="20">
        <f t="shared" si="5"/>
        <v>947.905</v>
      </c>
      <c r="K107" s="5">
        <f t="shared" si="6"/>
        <v>947.905</v>
      </c>
      <c r="M107" s="14">
        <v>0.3068</v>
      </c>
      <c r="O107" s="5">
        <f t="shared" si="9"/>
        <v>290.817254</v>
      </c>
      <c r="Q107" s="16">
        <f t="shared" si="7"/>
        <v>657.0877459999999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20">
        <v>979.5</v>
      </c>
      <c r="G108" s="19">
        <v>0.5</v>
      </c>
      <c r="I108" s="20">
        <f t="shared" si="5"/>
        <v>489.75</v>
      </c>
      <c r="K108" s="5">
        <f t="shared" si="6"/>
        <v>489.75</v>
      </c>
      <c r="M108" s="14">
        <v>0.3715</v>
      </c>
      <c r="O108" s="5">
        <f t="shared" si="9"/>
        <v>181.942125</v>
      </c>
      <c r="Q108" s="16">
        <f t="shared" si="7"/>
        <v>307.80787499999997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20">
        <v>653</v>
      </c>
      <c r="G109" s="19">
        <v>0.5</v>
      </c>
      <c r="I109" s="20">
        <f t="shared" si="5"/>
        <v>326.5</v>
      </c>
      <c r="K109" s="5">
        <f t="shared" si="6"/>
        <v>326.5</v>
      </c>
      <c r="M109" s="14">
        <v>0.4027</v>
      </c>
      <c r="O109" s="5">
        <f t="shared" si="9"/>
        <v>131.48155</v>
      </c>
      <c r="Q109" s="16">
        <f t="shared" si="7"/>
        <v>195.01845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20">
        <v>0</v>
      </c>
      <c r="G110" s="19">
        <v>0.5</v>
      </c>
      <c r="I110" s="20">
        <f t="shared" si="5"/>
        <v>0</v>
      </c>
      <c r="K110" s="5">
        <f t="shared" si="6"/>
        <v>0</v>
      </c>
      <c r="M110" s="14">
        <v>0.2496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20">
        <v>0</v>
      </c>
      <c r="G111" s="19">
        <v>0.5</v>
      </c>
      <c r="I111" s="20">
        <f t="shared" si="5"/>
        <v>0</v>
      </c>
      <c r="K111" s="5">
        <f t="shared" si="6"/>
        <v>0</v>
      </c>
      <c r="M111" s="14">
        <v>0.2223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20">
        <v>0</v>
      </c>
      <c r="G112" s="19">
        <v>0.5</v>
      </c>
      <c r="I112" s="20">
        <f t="shared" si="5"/>
        <v>0</v>
      </c>
      <c r="K112" s="5">
        <f t="shared" si="6"/>
        <v>0</v>
      </c>
      <c r="M112" s="14">
        <v>0.371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20">
        <v>1306</v>
      </c>
      <c r="G113" s="19">
        <v>0.5</v>
      </c>
      <c r="I113" s="20">
        <f t="shared" si="5"/>
        <v>653</v>
      </c>
      <c r="K113" s="5">
        <f t="shared" si="6"/>
        <v>653</v>
      </c>
      <c r="M113" s="14">
        <v>0.3441</v>
      </c>
      <c r="O113" s="5">
        <f t="shared" si="9"/>
        <v>224.6973</v>
      </c>
      <c r="Q113" s="16">
        <f t="shared" si="7"/>
        <v>428.30269999999996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20">
        <v>326.5</v>
      </c>
      <c r="G114" s="19">
        <v>0.5</v>
      </c>
      <c r="I114" s="20">
        <f t="shared" si="5"/>
        <v>163.25</v>
      </c>
      <c r="K114" s="5">
        <f t="shared" si="6"/>
        <v>163.25</v>
      </c>
      <c r="M114" s="14">
        <v>0.3146</v>
      </c>
      <c r="O114" s="5">
        <f t="shared" si="9"/>
        <v>51.35845</v>
      </c>
      <c r="Q114" s="16">
        <f t="shared" si="7"/>
        <v>111.89155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20">
        <v>0</v>
      </c>
      <c r="G115" s="19">
        <v>0.5</v>
      </c>
      <c r="I115" s="20">
        <f t="shared" si="5"/>
        <v>0</v>
      </c>
      <c r="K115" s="5">
        <f t="shared" si="6"/>
        <v>0</v>
      </c>
      <c r="M115" s="14">
        <v>0.3223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20">
        <v>5224</v>
      </c>
      <c r="G116" s="19">
        <v>0.5</v>
      </c>
      <c r="I116" s="20">
        <f t="shared" si="5"/>
        <v>2612</v>
      </c>
      <c r="K116" s="5">
        <f t="shared" si="6"/>
        <v>2612</v>
      </c>
      <c r="M116" s="14">
        <v>0.3808</v>
      </c>
      <c r="O116" s="5">
        <f t="shared" si="9"/>
        <v>994.6496000000001</v>
      </c>
      <c r="Q116" s="16">
        <f t="shared" si="7"/>
        <v>1617.3503999999998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20">
        <v>1306</v>
      </c>
      <c r="G117" s="19">
        <v>0.5</v>
      </c>
      <c r="I117" s="20">
        <f t="shared" si="5"/>
        <v>653</v>
      </c>
      <c r="K117" s="5">
        <f t="shared" si="6"/>
        <v>653</v>
      </c>
      <c r="M117" s="14">
        <v>0.2667</v>
      </c>
      <c r="O117" s="5">
        <f t="shared" si="9"/>
        <v>174.1551</v>
      </c>
      <c r="Q117" s="16">
        <f t="shared" si="7"/>
        <v>478.8449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20">
        <v>0</v>
      </c>
      <c r="G118" s="19">
        <v>0.5</v>
      </c>
      <c r="I118" s="20">
        <f t="shared" si="5"/>
        <v>0</v>
      </c>
      <c r="K118" s="5">
        <f t="shared" si="6"/>
        <v>0</v>
      </c>
      <c r="M118" s="14">
        <v>0.3302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20">
        <v>2612</v>
      </c>
      <c r="G119" s="19">
        <v>0.5</v>
      </c>
      <c r="I119" s="20">
        <f t="shared" si="5"/>
        <v>1306</v>
      </c>
      <c r="K119" s="5">
        <f t="shared" si="6"/>
        <v>1306</v>
      </c>
      <c r="M119" s="14">
        <v>0.2736</v>
      </c>
      <c r="O119" s="5">
        <f t="shared" si="9"/>
        <v>357.3216</v>
      </c>
      <c r="Q119" s="16">
        <f t="shared" si="7"/>
        <v>948.6784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20">
        <v>979.5</v>
      </c>
      <c r="G120" s="19">
        <v>0.5</v>
      </c>
      <c r="I120" s="20">
        <f t="shared" si="5"/>
        <v>489.75</v>
      </c>
      <c r="K120" s="5">
        <f t="shared" si="6"/>
        <v>489.75</v>
      </c>
      <c r="M120" s="14">
        <v>0.4168</v>
      </c>
      <c r="O120" s="5">
        <f t="shared" si="9"/>
        <v>204.1278</v>
      </c>
      <c r="Q120" s="16">
        <f t="shared" si="7"/>
        <v>285.6222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20">
        <v>0</v>
      </c>
      <c r="G121" s="19">
        <v>0.5</v>
      </c>
      <c r="I121" s="20">
        <f t="shared" si="5"/>
        <v>0</v>
      </c>
      <c r="K121" s="5">
        <f t="shared" si="6"/>
        <v>0</v>
      </c>
      <c r="M121" s="14">
        <v>0.4273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20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0.3321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20">
        <v>18895.61</v>
      </c>
      <c r="G123" s="19">
        <v>0.5</v>
      </c>
      <c r="I123" s="20">
        <f t="shared" si="5"/>
        <v>9447.805</v>
      </c>
      <c r="K123" s="5">
        <f t="shared" si="6"/>
        <v>9447.805</v>
      </c>
      <c r="M123" s="14">
        <v>0.2773</v>
      </c>
      <c r="O123" s="5">
        <f t="shared" si="9"/>
        <v>2619.8763265</v>
      </c>
      <c r="Q123" s="16">
        <f t="shared" si="7"/>
        <v>6827.9286735000005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20">
        <v>25161.97</v>
      </c>
      <c r="G124" s="19">
        <v>0.5</v>
      </c>
      <c r="I124" s="20">
        <f t="shared" si="5"/>
        <v>12580.985</v>
      </c>
      <c r="K124" s="5">
        <f t="shared" si="6"/>
        <v>12580.985</v>
      </c>
      <c r="M124" s="14">
        <v>0.2455</v>
      </c>
      <c r="O124" s="5">
        <f t="shared" si="9"/>
        <v>3088.6318175</v>
      </c>
      <c r="Q124" s="16">
        <f t="shared" si="7"/>
        <v>9492.353182500001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20">
        <v>0</v>
      </c>
      <c r="G125" s="19">
        <v>0.5</v>
      </c>
      <c r="I125" s="20">
        <f t="shared" si="5"/>
        <v>0</v>
      </c>
      <c r="K125" s="5">
        <f t="shared" si="6"/>
        <v>0</v>
      </c>
      <c r="M125" s="14">
        <v>0.3254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20">
        <v>2938.5</v>
      </c>
      <c r="G126" s="19">
        <v>0.5</v>
      </c>
      <c r="I126" s="20">
        <f t="shared" si="5"/>
        <v>1469.25</v>
      </c>
      <c r="K126" s="5">
        <f t="shared" si="6"/>
        <v>1469.25</v>
      </c>
      <c r="M126" s="14">
        <v>0.3535</v>
      </c>
      <c r="O126" s="5">
        <f>K126*M126</f>
        <v>519.379875</v>
      </c>
      <c r="Q126" s="16">
        <f t="shared" si="7"/>
        <v>949.870125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20">
        <v>0</v>
      </c>
      <c r="G127" s="19">
        <v>0.5</v>
      </c>
      <c r="I127" s="20">
        <f t="shared" si="5"/>
        <v>0</v>
      </c>
      <c r="K127" s="5">
        <f t="shared" si="6"/>
        <v>0</v>
      </c>
      <c r="M127" s="14">
        <v>0.2787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20">
        <v>8280.58</v>
      </c>
      <c r="G128" s="19">
        <v>0.5</v>
      </c>
      <c r="I128" s="20">
        <f t="shared" si="5"/>
        <v>4140.29</v>
      </c>
      <c r="K128" s="5">
        <f t="shared" si="6"/>
        <v>4140.29</v>
      </c>
      <c r="M128" s="14">
        <v>0.2605</v>
      </c>
      <c r="O128" s="5">
        <f t="shared" si="9"/>
        <v>1078.545545</v>
      </c>
      <c r="Q128" s="16">
        <f t="shared" si="7"/>
        <v>3061.744455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20">
        <v>0</v>
      </c>
      <c r="G129" s="19">
        <v>0.5</v>
      </c>
      <c r="I129" s="20">
        <f t="shared" si="5"/>
        <v>0</v>
      </c>
      <c r="K129" s="5">
        <f t="shared" si="6"/>
        <v>0</v>
      </c>
      <c r="M129" s="14">
        <v>0.2035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20">
        <v>13060</v>
      </c>
      <c r="G130" s="19">
        <v>0.5</v>
      </c>
      <c r="I130" s="20">
        <f t="shared" si="5"/>
        <v>6530</v>
      </c>
      <c r="K130" s="5">
        <f t="shared" si="6"/>
        <v>6530</v>
      </c>
      <c r="M130" s="14">
        <v>0.3691</v>
      </c>
      <c r="O130" s="5">
        <f t="shared" si="9"/>
        <v>2410.223</v>
      </c>
      <c r="Q130" s="16">
        <f t="shared" si="7"/>
        <v>4119.777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20">
        <v>17594.32</v>
      </c>
      <c r="G131" s="19">
        <v>0.5</v>
      </c>
      <c r="I131" s="20">
        <f t="shared" si="5"/>
        <v>8797.16</v>
      </c>
      <c r="K131" s="5">
        <f t="shared" si="6"/>
        <v>8797.16</v>
      </c>
      <c r="M131" s="14">
        <v>0.3072</v>
      </c>
      <c r="O131" s="5">
        <f t="shared" si="9"/>
        <v>2702.4875519999996</v>
      </c>
      <c r="Q131" s="16">
        <f t="shared" si="7"/>
        <v>6094.672448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20">
        <v>3265</v>
      </c>
      <c r="G132" s="19">
        <v>0.5</v>
      </c>
      <c r="I132" s="20">
        <f t="shared" si="5"/>
        <v>1632.5</v>
      </c>
      <c r="K132" s="5">
        <f t="shared" si="6"/>
        <v>1632.5</v>
      </c>
      <c r="M132" s="14">
        <v>0.3513</v>
      </c>
      <c r="O132" s="5">
        <f t="shared" si="9"/>
        <v>573.49725</v>
      </c>
      <c r="Q132" s="16">
        <f t="shared" si="7"/>
        <v>1059.00275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20">
        <v>0</v>
      </c>
      <c r="G133" s="19">
        <v>0.5</v>
      </c>
      <c r="I133" s="20">
        <f t="shared" si="5"/>
        <v>0</v>
      </c>
      <c r="K133" s="5">
        <f t="shared" si="6"/>
        <v>0</v>
      </c>
      <c r="M133" s="14">
        <v>0.2699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20">
        <v>4244.5</v>
      </c>
      <c r="G134" s="19">
        <v>0.5</v>
      </c>
      <c r="I134" s="20">
        <f t="shared" si="5"/>
        <v>2122.25</v>
      </c>
      <c r="K134" s="5">
        <f t="shared" si="6"/>
        <v>2122.25</v>
      </c>
      <c r="M134" s="14">
        <v>0.2432</v>
      </c>
      <c r="O134" s="5">
        <f t="shared" si="9"/>
        <v>516.1312</v>
      </c>
      <c r="Q134" s="16">
        <f t="shared" si="7"/>
        <v>1606.1188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20">
        <v>17444.05</v>
      </c>
      <c r="G135" s="19">
        <v>0.5</v>
      </c>
      <c r="I135" s="20">
        <f t="shared" si="5"/>
        <v>8722.025</v>
      </c>
      <c r="K135" s="5">
        <f>E135-I135</f>
        <v>8722.025</v>
      </c>
      <c r="M135" s="14">
        <v>0.3569</v>
      </c>
      <c r="O135" s="5">
        <f>K135*M135</f>
        <v>3112.8907225</v>
      </c>
      <c r="Q135" s="16">
        <f>K135-O135</f>
        <v>5609.134277499999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20">
        <v>653</v>
      </c>
      <c r="G136" s="19">
        <v>0.5</v>
      </c>
      <c r="I136" s="20">
        <f t="shared" si="5"/>
        <v>326.5</v>
      </c>
      <c r="K136" s="5">
        <f>E136-I136</f>
        <v>326.5</v>
      </c>
      <c r="M136" s="14">
        <v>0.3843</v>
      </c>
      <c r="O136" s="5">
        <f>K136*M136</f>
        <v>125.47394999999999</v>
      </c>
      <c r="Q136" s="16">
        <f>K136-O136</f>
        <v>201.02605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20">
        <v>0</v>
      </c>
      <c r="G137" s="19">
        <v>0.5</v>
      </c>
      <c r="I137" s="20">
        <f>E137*G137</f>
        <v>0</v>
      </c>
      <c r="K137" s="5">
        <f>E137-I137</f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20">
        <v>910.52</v>
      </c>
      <c r="G138" s="19">
        <v>0.5</v>
      </c>
      <c r="I138" s="20">
        <f>E138*G138</f>
        <v>455.26</v>
      </c>
      <c r="K138" s="5">
        <f>E138-I138</f>
        <v>455.26</v>
      </c>
      <c r="M138" s="14">
        <v>0.4587</v>
      </c>
      <c r="O138" s="5">
        <f>K138*M138</f>
        <v>208.827762</v>
      </c>
      <c r="Q138" s="16">
        <f>K138-O138</f>
        <v>246.43223799999998</v>
      </c>
      <c r="S138" s="16">
        <f>E138-(I138+O138+Q138)</f>
        <v>0</v>
      </c>
    </row>
    <row r="139" spans="5:9" ht="11.25">
      <c r="E139" s="36"/>
      <c r="G139" s="19"/>
      <c r="I139" s="18"/>
    </row>
    <row r="140" spans="5:9" ht="11.25">
      <c r="E140" s="36"/>
      <c r="G140" s="19"/>
      <c r="I140" s="18"/>
    </row>
    <row r="141" spans="5:17" ht="11.25">
      <c r="E141" s="36"/>
      <c r="G141" s="19"/>
      <c r="I141" s="18"/>
      <c r="Q141" s="16">
        <f>K141-O141</f>
        <v>0</v>
      </c>
    </row>
    <row r="142" spans="3:19" ht="11.25">
      <c r="C142" s="3" t="s">
        <v>262</v>
      </c>
      <c r="E142" s="36">
        <f>SUM(E9:E141)</f>
        <v>263899.17</v>
      </c>
      <c r="G142" s="19"/>
      <c r="I142" s="18">
        <f>SUM(I9:I141)</f>
        <v>131949.585</v>
      </c>
      <c r="K142" s="5">
        <f>SUM(K9:K141)</f>
        <v>131949.585</v>
      </c>
      <c r="O142" s="5">
        <f>SUM(O9:O141)</f>
        <v>44113.216975</v>
      </c>
      <c r="Q142" s="16">
        <f>K142-O142</f>
        <v>87836.36802499999</v>
      </c>
      <c r="S142" s="16">
        <f>SUM(S9:S141)</f>
        <v>0</v>
      </c>
    </row>
    <row r="143" spans="5:17" ht="11.25">
      <c r="E143" s="6"/>
      <c r="G143" s="19"/>
      <c r="Q143" s="16"/>
    </row>
    <row r="144" spans="5:17" ht="11.25">
      <c r="E144" s="6"/>
      <c r="G144" s="19"/>
      <c r="Q144" s="16"/>
    </row>
    <row r="145" spans="5:17" ht="11.25">
      <c r="E145" s="6"/>
      <c r="G145" s="19"/>
      <c r="Q145" s="16"/>
    </row>
    <row r="146" spans="5:17" ht="11.25">
      <c r="E146" s="6"/>
      <c r="G146" s="19"/>
      <c r="I146" s="18"/>
      <c r="Q146" s="16"/>
    </row>
    <row r="147" spans="5:17" ht="11.25">
      <c r="E147" s="6"/>
      <c r="G147" s="19"/>
      <c r="Q147" s="16"/>
    </row>
    <row r="148" spans="5:17" ht="11.25">
      <c r="E148" s="6"/>
      <c r="G148" s="19"/>
      <c r="Q148" s="16"/>
    </row>
    <row r="149" spans="5:17" ht="11.25">
      <c r="E149" s="6"/>
      <c r="G149" s="19"/>
      <c r="Q149" s="16"/>
    </row>
    <row r="150" spans="5:17" ht="11.25">
      <c r="E150" s="6"/>
      <c r="G150" s="19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4.42187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59" t="s">
        <v>297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298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E9" s="20">
        <v>0</v>
      </c>
      <c r="G9" s="19">
        <v>0.5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20">
        <v>4360.1900000000005</v>
      </c>
      <c r="G10" s="19">
        <v>0.5</v>
      </c>
      <c r="I10" s="20">
        <f aca="true" t="shared" si="0" ref="I10:I73">E10*G10</f>
        <v>2180.0950000000003</v>
      </c>
      <c r="K10" s="5">
        <f aca="true" t="shared" si="1" ref="K10:K73">E10-I10</f>
        <v>2180.0950000000003</v>
      </c>
      <c r="M10" s="14">
        <v>0.4474</v>
      </c>
      <c r="O10" s="5">
        <f>K10*M10</f>
        <v>975.3745030000001</v>
      </c>
      <c r="Q10" s="16">
        <f aca="true" t="shared" si="2" ref="Q10:Q73">K10-O10</f>
        <v>1204.7204970000003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20">
        <v>0</v>
      </c>
      <c r="G11" s="19">
        <v>0.5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20">
        <v>0</v>
      </c>
      <c r="G12" s="19">
        <v>0.5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20">
        <v>326.5</v>
      </c>
      <c r="G13" s="19">
        <v>0.5</v>
      </c>
      <c r="I13" s="20">
        <f t="shared" si="0"/>
        <v>163.25</v>
      </c>
      <c r="K13" s="5">
        <f t="shared" si="1"/>
        <v>163.25</v>
      </c>
      <c r="M13" s="14">
        <v>0.2722</v>
      </c>
      <c r="O13" s="5">
        <f t="shared" si="4"/>
        <v>44.43665</v>
      </c>
      <c r="Q13" s="16">
        <f t="shared" si="2"/>
        <v>118.81335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20">
        <v>1306</v>
      </c>
      <c r="G14" s="19">
        <v>0.5</v>
      </c>
      <c r="I14" s="20">
        <f t="shared" si="0"/>
        <v>653</v>
      </c>
      <c r="K14" s="5">
        <f t="shared" si="1"/>
        <v>653</v>
      </c>
      <c r="M14" s="14">
        <v>0.2639</v>
      </c>
      <c r="O14" s="5">
        <f t="shared" si="4"/>
        <v>172.32670000000002</v>
      </c>
      <c r="Q14" s="16">
        <f t="shared" si="2"/>
        <v>480.6733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20">
        <v>3923.2</v>
      </c>
      <c r="G15" s="19">
        <v>0.5</v>
      </c>
      <c r="I15" s="20">
        <f t="shared" si="0"/>
        <v>1961.6</v>
      </c>
      <c r="K15" s="5">
        <f t="shared" si="1"/>
        <v>1961.6</v>
      </c>
      <c r="M15" s="14">
        <v>0.4602</v>
      </c>
      <c r="O15" s="5">
        <f t="shared" si="4"/>
        <v>902.7283199999999</v>
      </c>
      <c r="Q15" s="16">
        <f t="shared" si="2"/>
        <v>1058.87168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20">
        <v>3918</v>
      </c>
      <c r="G16" s="19">
        <v>0.5</v>
      </c>
      <c r="I16" s="20">
        <f t="shared" si="0"/>
        <v>1959</v>
      </c>
      <c r="K16" s="5">
        <f t="shared" si="1"/>
        <v>1959</v>
      </c>
      <c r="M16" s="14">
        <v>0.3302</v>
      </c>
      <c r="O16" s="5">
        <f t="shared" si="4"/>
        <v>646.8618</v>
      </c>
      <c r="Q16" s="16">
        <f t="shared" si="2"/>
        <v>1312.1381999999999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20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20">
        <v>2938.5</v>
      </c>
      <c r="G18" s="19">
        <v>0.5</v>
      </c>
      <c r="I18" s="20">
        <f t="shared" si="0"/>
        <v>1469.25</v>
      </c>
      <c r="K18" s="5">
        <f t="shared" si="1"/>
        <v>1469.25</v>
      </c>
      <c r="M18" s="14">
        <v>0.3111</v>
      </c>
      <c r="O18" s="5">
        <f t="shared" si="4"/>
        <v>457.08367499999997</v>
      </c>
      <c r="Q18" s="16">
        <f t="shared" si="2"/>
        <v>1012.166325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20">
        <v>326.5</v>
      </c>
      <c r="G19" s="19">
        <v>0.5</v>
      </c>
      <c r="I19" s="20">
        <f t="shared" si="0"/>
        <v>163.25</v>
      </c>
      <c r="K19" s="5">
        <f t="shared" si="1"/>
        <v>163.25</v>
      </c>
      <c r="M19" s="14">
        <v>0.2109</v>
      </c>
      <c r="O19" s="5">
        <f t="shared" si="4"/>
        <v>34.429425</v>
      </c>
      <c r="Q19" s="16">
        <f t="shared" si="2"/>
        <v>128.820575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20">
        <v>0</v>
      </c>
      <c r="G20" s="19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20">
        <v>979.5</v>
      </c>
      <c r="G21" s="19">
        <v>0.5</v>
      </c>
      <c r="I21" s="20">
        <f t="shared" si="0"/>
        <v>489.75</v>
      </c>
      <c r="K21" s="5">
        <f t="shared" si="1"/>
        <v>489.75</v>
      </c>
      <c r="M21" s="14">
        <v>0.2439</v>
      </c>
      <c r="O21" s="5">
        <f t="shared" si="4"/>
        <v>119.450025</v>
      </c>
      <c r="Q21" s="16">
        <f t="shared" si="2"/>
        <v>370.299975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20">
        <v>1306</v>
      </c>
      <c r="G22" s="19">
        <v>0.5</v>
      </c>
      <c r="I22" s="20">
        <f t="shared" si="0"/>
        <v>653</v>
      </c>
      <c r="K22" s="5">
        <f t="shared" si="1"/>
        <v>653</v>
      </c>
      <c r="M22" s="14">
        <v>0.3156</v>
      </c>
      <c r="O22" s="5">
        <f t="shared" si="4"/>
        <v>206.08679999999998</v>
      </c>
      <c r="Q22" s="16">
        <f t="shared" si="2"/>
        <v>446.9132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20">
        <v>0</v>
      </c>
      <c r="G23" s="19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20">
        <v>326.5</v>
      </c>
      <c r="G24" s="19">
        <v>0.5</v>
      </c>
      <c r="I24" s="20">
        <f t="shared" si="0"/>
        <v>163.25</v>
      </c>
      <c r="K24" s="5">
        <f t="shared" si="1"/>
        <v>163.25</v>
      </c>
      <c r="M24" s="14">
        <v>0.3107</v>
      </c>
      <c r="O24" s="5">
        <f t="shared" si="4"/>
        <v>50.721774999999994</v>
      </c>
      <c r="Q24" s="16">
        <f t="shared" si="2"/>
        <v>112.528225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20">
        <v>1632.5</v>
      </c>
      <c r="G25" s="19">
        <v>0.5</v>
      </c>
      <c r="I25" s="20">
        <f t="shared" si="0"/>
        <v>816.25</v>
      </c>
      <c r="K25" s="5">
        <f t="shared" si="1"/>
        <v>816.25</v>
      </c>
      <c r="M25" s="14">
        <v>0.3308</v>
      </c>
      <c r="O25" s="5">
        <f t="shared" si="4"/>
        <v>270.0155</v>
      </c>
      <c r="Q25" s="16">
        <f t="shared" si="2"/>
        <v>546.2345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20">
        <v>3918</v>
      </c>
      <c r="G26" s="19">
        <v>0.5</v>
      </c>
      <c r="I26" s="20">
        <f t="shared" si="0"/>
        <v>1959</v>
      </c>
      <c r="K26" s="5">
        <f t="shared" si="1"/>
        <v>1959</v>
      </c>
      <c r="M26" s="14">
        <v>0.291</v>
      </c>
      <c r="O26" s="5">
        <f t="shared" si="4"/>
        <v>570.069</v>
      </c>
      <c r="Q26" s="16">
        <f t="shared" si="2"/>
        <v>1388.931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20">
        <v>0</v>
      </c>
      <c r="G27" s="19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20">
        <v>326.5</v>
      </c>
      <c r="G28" s="19">
        <v>0.5</v>
      </c>
      <c r="I28" s="20">
        <f t="shared" si="0"/>
        <v>163.25</v>
      </c>
      <c r="K28" s="5">
        <f t="shared" si="1"/>
        <v>163.25</v>
      </c>
      <c r="M28" s="14">
        <v>0.2204</v>
      </c>
      <c r="O28" s="5">
        <f t="shared" si="4"/>
        <v>35.9803</v>
      </c>
      <c r="Q28" s="16">
        <f t="shared" si="2"/>
        <v>127.2697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20">
        <v>4981.74</v>
      </c>
      <c r="G29" s="19">
        <v>0.5</v>
      </c>
      <c r="I29" s="20">
        <f t="shared" si="0"/>
        <v>2490.87</v>
      </c>
      <c r="K29" s="5">
        <f t="shared" si="1"/>
        <v>2490.87</v>
      </c>
      <c r="M29" s="14">
        <v>0.3853</v>
      </c>
      <c r="O29" s="5">
        <f t="shared" si="4"/>
        <v>959.7322109999999</v>
      </c>
      <c r="Q29" s="16">
        <f t="shared" si="2"/>
        <v>1531.1377889999999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20">
        <v>0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20">
        <v>326.5</v>
      </c>
      <c r="G31" s="19">
        <v>0.5</v>
      </c>
      <c r="I31" s="20">
        <f t="shared" si="0"/>
        <v>163.25</v>
      </c>
      <c r="K31" s="5">
        <f t="shared" si="1"/>
        <v>163.25</v>
      </c>
      <c r="M31" s="14">
        <v>0.2901</v>
      </c>
      <c r="O31" s="5">
        <f t="shared" si="4"/>
        <v>47.358825</v>
      </c>
      <c r="Q31" s="16">
        <f t="shared" si="2"/>
        <v>115.891175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20">
        <v>979.5</v>
      </c>
      <c r="G32" s="19">
        <v>0.5</v>
      </c>
      <c r="I32" s="20">
        <f t="shared" si="0"/>
        <v>489.75</v>
      </c>
      <c r="K32" s="5">
        <f t="shared" si="1"/>
        <v>489.75</v>
      </c>
      <c r="M32" s="14">
        <v>0.3767</v>
      </c>
      <c r="O32" s="5">
        <f t="shared" si="4"/>
        <v>184.488825</v>
      </c>
      <c r="Q32" s="16">
        <f t="shared" si="2"/>
        <v>305.261175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20">
        <v>0</v>
      </c>
      <c r="G33" s="19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20">
        <v>2285.5</v>
      </c>
      <c r="G34" s="19">
        <v>0.5</v>
      </c>
      <c r="I34" s="20">
        <f t="shared" si="0"/>
        <v>1142.75</v>
      </c>
      <c r="K34" s="5">
        <f t="shared" si="1"/>
        <v>1142.75</v>
      </c>
      <c r="M34" s="14">
        <v>0.3042</v>
      </c>
      <c r="O34" s="5">
        <f t="shared" si="4"/>
        <v>347.62455000000006</v>
      </c>
      <c r="Q34" s="16">
        <f t="shared" si="2"/>
        <v>795.12545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20">
        <v>2285.5</v>
      </c>
      <c r="G35" s="19">
        <v>0.5</v>
      </c>
      <c r="I35" s="20">
        <f t="shared" si="0"/>
        <v>1142.75</v>
      </c>
      <c r="K35" s="5">
        <f t="shared" si="1"/>
        <v>1142.75</v>
      </c>
      <c r="M35" s="14">
        <v>0.3358</v>
      </c>
      <c r="O35" s="5">
        <f t="shared" si="4"/>
        <v>383.73544999999996</v>
      </c>
      <c r="Q35" s="16">
        <f t="shared" si="2"/>
        <v>759.0145500000001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20">
        <v>653</v>
      </c>
      <c r="G36" s="19">
        <v>0.5</v>
      </c>
      <c r="I36" s="20">
        <f t="shared" si="0"/>
        <v>326.5</v>
      </c>
      <c r="K36" s="5">
        <f t="shared" si="1"/>
        <v>326.5</v>
      </c>
      <c r="M36" s="14">
        <v>0.3853</v>
      </c>
      <c r="O36" s="5">
        <f t="shared" si="4"/>
        <v>125.80045</v>
      </c>
      <c r="Q36" s="16">
        <f t="shared" si="2"/>
        <v>200.69955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20">
        <v>13060</v>
      </c>
      <c r="G37" s="19">
        <v>0.5</v>
      </c>
      <c r="I37" s="20">
        <f t="shared" si="0"/>
        <v>6530</v>
      </c>
      <c r="K37" s="5">
        <f t="shared" si="1"/>
        <v>6530</v>
      </c>
      <c r="M37" s="14">
        <v>0.4611</v>
      </c>
      <c r="O37" s="5">
        <f t="shared" si="4"/>
        <v>3010.983</v>
      </c>
      <c r="Q37" s="16">
        <f t="shared" si="2"/>
        <v>3519.017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20">
        <v>1306</v>
      </c>
      <c r="G38" s="19">
        <v>0.5</v>
      </c>
      <c r="I38" s="20">
        <f t="shared" si="0"/>
        <v>653</v>
      </c>
      <c r="K38" s="5">
        <f t="shared" si="1"/>
        <v>653</v>
      </c>
      <c r="M38" s="14">
        <v>0.4584</v>
      </c>
      <c r="O38" s="5">
        <f t="shared" si="4"/>
        <v>299.3352</v>
      </c>
      <c r="Q38" s="16">
        <f t="shared" si="2"/>
        <v>353.6648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20">
        <v>326.5</v>
      </c>
      <c r="G39" s="19">
        <v>0.5</v>
      </c>
      <c r="I39" s="20">
        <f t="shared" si="0"/>
        <v>163.25</v>
      </c>
      <c r="K39" s="5">
        <f t="shared" si="1"/>
        <v>163.25</v>
      </c>
      <c r="M39" s="14">
        <v>0.2324</v>
      </c>
      <c r="O39" s="5">
        <f t="shared" si="4"/>
        <v>37.939299999999996</v>
      </c>
      <c r="Q39" s="16">
        <f t="shared" si="2"/>
        <v>125.3107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20">
        <v>0</v>
      </c>
      <c r="G40" s="19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20">
        <v>2938.5</v>
      </c>
      <c r="G41" s="19">
        <v>0.5</v>
      </c>
      <c r="I41" s="20">
        <f t="shared" si="0"/>
        <v>1469.25</v>
      </c>
      <c r="K41" s="5">
        <f t="shared" si="1"/>
        <v>1469.25</v>
      </c>
      <c r="M41" s="14">
        <v>0.283</v>
      </c>
      <c r="O41" s="5">
        <f t="shared" si="4"/>
        <v>415.79774999999995</v>
      </c>
      <c r="Q41" s="16">
        <f t="shared" si="2"/>
        <v>1053.45225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20">
        <v>0</v>
      </c>
      <c r="G42" s="19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20">
        <v>653</v>
      </c>
      <c r="G43" s="19">
        <v>0.5</v>
      </c>
      <c r="I43" s="20">
        <f t="shared" si="0"/>
        <v>326.5</v>
      </c>
      <c r="K43" s="5">
        <f t="shared" si="1"/>
        <v>326.5</v>
      </c>
      <c r="M43" s="14">
        <v>0.2898</v>
      </c>
      <c r="O43" s="5">
        <f t="shared" si="4"/>
        <v>94.6197</v>
      </c>
      <c r="Q43" s="16">
        <f t="shared" si="2"/>
        <v>231.8803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20">
        <v>1306</v>
      </c>
      <c r="G44" s="19">
        <v>0.5</v>
      </c>
      <c r="I44" s="20">
        <f t="shared" si="0"/>
        <v>653</v>
      </c>
      <c r="K44" s="5">
        <f t="shared" si="1"/>
        <v>653</v>
      </c>
      <c r="M44" s="14">
        <v>0.3687</v>
      </c>
      <c r="O44" s="5">
        <f t="shared" si="4"/>
        <v>240.76110000000003</v>
      </c>
      <c r="Q44" s="16">
        <f t="shared" si="2"/>
        <v>412.23889999999994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20">
        <v>1969.4</v>
      </c>
      <c r="G45" s="19">
        <v>0.5</v>
      </c>
      <c r="I45" s="20">
        <f t="shared" si="0"/>
        <v>984.7</v>
      </c>
      <c r="K45" s="5">
        <f t="shared" si="1"/>
        <v>984.7</v>
      </c>
      <c r="M45" s="14">
        <v>0.4871</v>
      </c>
      <c r="O45" s="5">
        <f t="shared" si="4"/>
        <v>479.64737</v>
      </c>
      <c r="Q45" s="16">
        <f t="shared" si="2"/>
        <v>505.05263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20">
        <v>1306</v>
      </c>
      <c r="G46" s="19">
        <v>0.5</v>
      </c>
      <c r="I46" s="20">
        <f t="shared" si="0"/>
        <v>653</v>
      </c>
      <c r="K46" s="5">
        <f t="shared" si="1"/>
        <v>653</v>
      </c>
      <c r="M46" s="14">
        <v>0.2109</v>
      </c>
      <c r="O46" s="5">
        <f t="shared" si="4"/>
        <v>137.7177</v>
      </c>
      <c r="Q46" s="16">
        <f t="shared" si="2"/>
        <v>515.2823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20">
        <v>0</v>
      </c>
      <c r="G47" s="19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20">
        <v>653</v>
      </c>
      <c r="G48" s="19">
        <v>0.5</v>
      </c>
      <c r="I48" s="20">
        <f t="shared" si="0"/>
        <v>326.5</v>
      </c>
      <c r="K48" s="5">
        <f t="shared" si="1"/>
        <v>326.5</v>
      </c>
      <c r="M48" s="14">
        <v>0.2266</v>
      </c>
      <c r="O48" s="5">
        <f t="shared" si="4"/>
        <v>73.9849</v>
      </c>
      <c r="Q48" s="16">
        <f t="shared" si="2"/>
        <v>252.51510000000002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20">
        <v>653</v>
      </c>
      <c r="G49" s="19">
        <v>0.5</v>
      </c>
      <c r="I49" s="20">
        <f t="shared" si="0"/>
        <v>326.5</v>
      </c>
      <c r="K49" s="5">
        <f t="shared" si="1"/>
        <v>326.5</v>
      </c>
      <c r="M49" s="14">
        <v>0.2335</v>
      </c>
      <c r="O49" s="5">
        <f t="shared" si="4"/>
        <v>76.23775</v>
      </c>
      <c r="Q49" s="16">
        <f t="shared" si="2"/>
        <v>250.26225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20">
        <v>653</v>
      </c>
      <c r="G50" s="19">
        <v>0.5</v>
      </c>
      <c r="I50" s="20">
        <f t="shared" si="0"/>
        <v>326.5</v>
      </c>
      <c r="K50" s="5">
        <f t="shared" si="1"/>
        <v>326.5</v>
      </c>
      <c r="M50" s="14">
        <v>0.4444</v>
      </c>
      <c r="O50" s="5">
        <f t="shared" si="4"/>
        <v>145.0966</v>
      </c>
      <c r="Q50" s="16">
        <f t="shared" si="2"/>
        <v>181.4034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20">
        <v>7103.29</v>
      </c>
      <c r="G51" s="19">
        <v>0.5</v>
      </c>
      <c r="I51" s="20">
        <f t="shared" si="0"/>
        <v>3551.645</v>
      </c>
      <c r="K51" s="5">
        <f t="shared" si="1"/>
        <v>3551.645</v>
      </c>
      <c r="M51" s="14">
        <v>0.3755</v>
      </c>
      <c r="O51" s="5">
        <f t="shared" si="4"/>
        <v>1333.6426975</v>
      </c>
      <c r="Q51" s="16">
        <f t="shared" si="2"/>
        <v>2218.0023025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20">
        <v>653</v>
      </c>
      <c r="G52" s="19">
        <v>0.5</v>
      </c>
      <c r="I52" s="20">
        <f t="shared" si="0"/>
        <v>326.5</v>
      </c>
      <c r="K52" s="5">
        <f t="shared" si="1"/>
        <v>326.5</v>
      </c>
      <c r="M52" s="14">
        <v>0.2786</v>
      </c>
      <c r="O52" s="5">
        <f t="shared" si="4"/>
        <v>90.9629</v>
      </c>
      <c r="Q52" s="16">
        <f t="shared" si="2"/>
        <v>235.5371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20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20">
        <v>979.5</v>
      </c>
      <c r="G54" s="19">
        <v>0.5</v>
      </c>
      <c r="I54" s="20">
        <f t="shared" si="0"/>
        <v>489.75</v>
      </c>
      <c r="K54" s="5">
        <f t="shared" si="1"/>
        <v>489.75</v>
      </c>
      <c r="M54" s="14">
        <v>0.3613</v>
      </c>
      <c r="O54" s="5">
        <f t="shared" si="4"/>
        <v>176.946675</v>
      </c>
      <c r="Q54" s="16">
        <f t="shared" si="2"/>
        <v>312.803325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20">
        <v>0</v>
      </c>
      <c r="G55" s="19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20">
        <v>0</v>
      </c>
      <c r="G56" s="19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20">
        <v>979.5</v>
      </c>
      <c r="G57" s="19">
        <v>0.5</v>
      </c>
      <c r="I57" s="20">
        <f t="shared" si="0"/>
        <v>489.75</v>
      </c>
      <c r="K57" s="5">
        <f t="shared" si="1"/>
        <v>489.75</v>
      </c>
      <c r="M57" s="14">
        <v>0.3627</v>
      </c>
      <c r="O57" s="5">
        <f t="shared" si="4"/>
        <v>177.632325</v>
      </c>
      <c r="Q57" s="16">
        <f t="shared" si="2"/>
        <v>312.11767499999996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20">
        <v>0</v>
      </c>
      <c r="G58" s="19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20">
        <v>326.5</v>
      </c>
      <c r="G59" s="19">
        <v>0.5</v>
      </c>
      <c r="I59" s="20">
        <f t="shared" si="0"/>
        <v>163.25</v>
      </c>
      <c r="K59" s="5">
        <f t="shared" si="1"/>
        <v>163.25</v>
      </c>
      <c r="M59" s="14">
        <v>0.4391</v>
      </c>
      <c r="O59" s="5">
        <f t="shared" si="4"/>
        <v>71.683075</v>
      </c>
      <c r="Q59" s="16">
        <f t="shared" si="2"/>
        <v>91.566925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20">
        <v>0</v>
      </c>
      <c r="G60" s="19">
        <v>0.5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20">
        <v>2290.7</v>
      </c>
      <c r="G61" s="19">
        <v>0.5</v>
      </c>
      <c r="I61" s="20">
        <f t="shared" si="0"/>
        <v>1145.35</v>
      </c>
      <c r="K61" s="5">
        <f t="shared" si="1"/>
        <v>1145.35</v>
      </c>
      <c r="M61" s="17">
        <v>0.4764</v>
      </c>
      <c r="O61" s="5">
        <f t="shared" si="4"/>
        <v>545.64474</v>
      </c>
      <c r="Q61" s="16">
        <f t="shared" si="2"/>
        <v>599.70526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20">
        <v>2285.5</v>
      </c>
      <c r="G62" s="19">
        <v>0.5</v>
      </c>
      <c r="I62" s="20">
        <f t="shared" si="0"/>
        <v>1142.75</v>
      </c>
      <c r="K62" s="5">
        <f t="shared" si="1"/>
        <v>1142.75</v>
      </c>
      <c r="M62" s="14">
        <v>0.4401</v>
      </c>
      <c r="O62" s="5">
        <f t="shared" si="4"/>
        <v>502.92427499999997</v>
      </c>
      <c r="Q62" s="16">
        <f t="shared" si="2"/>
        <v>639.825725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20">
        <v>653</v>
      </c>
      <c r="G63" s="19">
        <v>0.5</v>
      </c>
      <c r="I63" s="20">
        <f t="shared" si="0"/>
        <v>326.5</v>
      </c>
      <c r="K63" s="5">
        <f t="shared" si="1"/>
        <v>326.5</v>
      </c>
      <c r="M63" s="14">
        <v>0.1698</v>
      </c>
      <c r="O63" s="5">
        <f t="shared" si="4"/>
        <v>55.4397</v>
      </c>
      <c r="Q63" s="16">
        <f t="shared" si="2"/>
        <v>271.0603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20">
        <v>0</v>
      </c>
      <c r="G64" s="19">
        <v>0.5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20">
        <v>326.5</v>
      </c>
      <c r="G65" s="19">
        <v>0.5</v>
      </c>
      <c r="I65" s="20">
        <f t="shared" si="0"/>
        <v>163.25</v>
      </c>
      <c r="K65" s="5">
        <f t="shared" si="1"/>
        <v>163.25</v>
      </c>
      <c r="M65" s="14">
        <v>0.4271</v>
      </c>
      <c r="O65" s="5">
        <f t="shared" si="4"/>
        <v>69.724075</v>
      </c>
      <c r="Q65" s="16">
        <f t="shared" si="2"/>
        <v>93.525925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20">
        <v>326.5</v>
      </c>
      <c r="G66" s="19">
        <v>0.5</v>
      </c>
      <c r="I66" s="20">
        <f t="shared" si="0"/>
        <v>163.25</v>
      </c>
      <c r="K66" s="5">
        <f t="shared" si="1"/>
        <v>163.25</v>
      </c>
      <c r="M66" s="14">
        <v>0.2286</v>
      </c>
      <c r="O66" s="5">
        <f t="shared" si="4"/>
        <v>37.31895</v>
      </c>
      <c r="Q66" s="16">
        <f t="shared" si="2"/>
        <v>125.93105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20">
        <v>0</v>
      </c>
      <c r="G67" s="19">
        <v>0.5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20">
        <v>1959</v>
      </c>
      <c r="G68" s="19">
        <v>0.5</v>
      </c>
      <c r="I68" s="20">
        <f t="shared" si="0"/>
        <v>979.5</v>
      </c>
      <c r="K68" s="5">
        <f t="shared" si="1"/>
        <v>979.5</v>
      </c>
      <c r="M68" s="14">
        <v>0.2834</v>
      </c>
      <c r="O68" s="5">
        <f t="shared" si="4"/>
        <v>277.5903</v>
      </c>
      <c r="Q68" s="16">
        <f t="shared" si="2"/>
        <v>701.9096999999999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20">
        <v>326.5</v>
      </c>
      <c r="G69" s="19">
        <v>0.5</v>
      </c>
      <c r="I69" s="20">
        <f t="shared" si="0"/>
        <v>163.25</v>
      </c>
      <c r="K69" s="5">
        <f t="shared" si="1"/>
        <v>163.25</v>
      </c>
      <c r="M69" s="14">
        <v>0.3132</v>
      </c>
      <c r="O69" s="5">
        <f t="shared" si="4"/>
        <v>51.1299</v>
      </c>
      <c r="Q69" s="16">
        <f t="shared" si="2"/>
        <v>112.12010000000001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20">
        <v>979.5</v>
      </c>
      <c r="G70" s="19">
        <v>0.5</v>
      </c>
      <c r="I70" s="20">
        <f t="shared" si="0"/>
        <v>489.75</v>
      </c>
      <c r="K70" s="5">
        <f t="shared" si="1"/>
        <v>489.75</v>
      </c>
      <c r="M70" s="14">
        <v>0.4329</v>
      </c>
      <c r="O70" s="5">
        <f t="shared" si="4"/>
        <v>212.012775</v>
      </c>
      <c r="Q70" s="16">
        <f t="shared" si="2"/>
        <v>277.73722499999997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20">
        <v>326.5</v>
      </c>
      <c r="G71" s="19">
        <v>0.5</v>
      </c>
      <c r="I71" s="20">
        <f t="shared" si="0"/>
        <v>163.25</v>
      </c>
      <c r="K71" s="5">
        <f t="shared" si="1"/>
        <v>163.25</v>
      </c>
      <c r="M71" s="14">
        <v>0.1971</v>
      </c>
      <c r="O71" s="5">
        <f t="shared" si="4"/>
        <v>32.176575</v>
      </c>
      <c r="Q71" s="16">
        <f t="shared" si="2"/>
        <v>131.073425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20">
        <v>0</v>
      </c>
      <c r="G72" s="19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20">
        <v>0</v>
      </c>
      <c r="G73" s="19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20">
        <v>326.5</v>
      </c>
      <c r="G74" s="19">
        <v>0.5</v>
      </c>
      <c r="I74" s="20">
        <f aca="true" t="shared" si="5" ref="I74:I136">E74*G74</f>
        <v>163.25</v>
      </c>
      <c r="K74" s="5">
        <f aca="true" t="shared" si="6" ref="K74:K134">E74-I74</f>
        <v>163.25</v>
      </c>
      <c r="M74" s="14">
        <v>0.4083</v>
      </c>
      <c r="O74" s="5">
        <f t="shared" si="4"/>
        <v>66.654975</v>
      </c>
      <c r="Q74" s="16">
        <f aca="true" t="shared" si="7" ref="Q74:Q134">K74-O74</f>
        <v>96.595025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20">
        <v>0</v>
      </c>
      <c r="G75" s="19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20">
        <v>326.5</v>
      </c>
      <c r="G76" s="19">
        <v>0.5</v>
      </c>
      <c r="I76" s="20">
        <f t="shared" si="5"/>
        <v>163.25</v>
      </c>
      <c r="K76" s="5">
        <f t="shared" si="6"/>
        <v>163.25</v>
      </c>
      <c r="M76" s="14">
        <v>0.2539</v>
      </c>
      <c r="O76" s="5">
        <f t="shared" si="9"/>
        <v>41.449175000000004</v>
      </c>
      <c r="Q76" s="16">
        <f t="shared" si="7"/>
        <v>121.800825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20">
        <v>0</v>
      </c>
      <c r="G77" s="19">
        <v>0.5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20">
        <v>326.5</v>
      </c>
      <c r="G78" s="19">
        <v>0.5</v>
      </c>
      <c r="I78" s="20">
        <f t="shared" si="5"/>
        <v>163.25</v>
      </c>
      <c r="K78" s="5">
        <f t="shared" si="6"/>
        <v>163.25</v>
      </c>
      <c r="M78" s="14">
        <v>0.4342</v>
      </c>
      <c r="O78" s="5">
        <f t="shared" si="9"/>
        <v>70.88315</v>
      </c>
      <c r="Q78" s="16">
        <f t="shared" si="7"/>
        <v>92.36685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20">
        <v>0</v>
      </c>
      <c r="G79" s="19">
        <v>0.5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20">
        <v>979.5</v>
      </c>
      <c r="G80" s="19">
        <v>0.5</v>
      </c>
      <c r="I80" s="20">
        <f t="shared" si="5"/>
        <v>489.75</v>
      </c>
      <c r="K80" s="5">
        <f t="shared" si="6"/>
        <v>489.75</v>
      </c>
      <c r="M80" s="14">
        <v>0.3716</v>
      </c>
      <c r="O80" s="5">
        <f t="shared" si="9"/>
        <v>181.9911</v>
      </c>
      <c r="Q80" s="16">
        <f t="shared" si="7"/>
        <v>307.75890000000004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20">
        <v>2612</v>
      </c>
      <c r="G81" s="19">
        <v>0.5</v>
      </c>
      <c r="I81" s="20">
        <f t="shared" si="5"/>
        <v>1306</v>
      </c>
      <c r="K81" s="5">
        <f t="shared" si="6"/>
        <v>1306</v>
      </c>
      <c r="M81" s="14">
        <v>0.3414</v>
      </c>
      <c r="O81" s="5">
        <f t="shared" si="9"/>
        <v>445.86839999999995</v>
      </c>
      <c r="Q81" s="16">
        <f t="shared" si="7"/>
        <v>860.1316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20">
        <v>1632.5</v>
      </c>
      <c r="G82" s="19">
        <v>0.5</v>
      </c>
      <c r="I82" s="20">
        <f t="shared" si="5"/>
        <v>816.25</v>
      </c>
      <c r="K82" s="5">
        <f t="shared" si="6"/>
        <v>816.25</v>
      </c>
      <c r="M82" s="14">
        <v>0.2923</v>
      </c>
      <c r="O82" s="5">
        <f t="shared" si="9"/>
        <v>238.589875</v>
      </c>
      <c r="Q82" s="16">
        <f t="shared" si="7"/>
        <v>577.660125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20">
        <v>0</v>
      </c>
      <c r="G83" s="19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20">
        <v>3152.5</v>
      </c>
      <c r="G84" s="19">
        <v>0.5</v>
      </c>
      <c r="I84" s="20">
        <f t="shared" si="5"/>
        <v>1576.25</v>
      </c>
      <c r="K84" s="5">
        <f t="shared" si="6"/>
        <v>1576.25</v>
      </c>
      <c r="M84" s="14">
        <v>0.3227</v>
      </c>
      <c r="O84" s="5">
        <f t="shared" si="9"/>
        <v>508.655875</v>
      </c>
      <c r="Q84" s="16">
        <f t="shared" si="7"/>
        <v>1067.594125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20">
        <v>7183</v>
      </c>
      <c r="G85" s="19">
        <v>0.5</v>
      </c>
      <c r="I85" s="20">
        <f t="shared" si="5"/>
        <v>3591.5</v>
      </c>
      <c r="K85" s="5">
        <f t="shared" si="6"/>
        <v>3591.5</v>
      </c>
      <c r="M85" s="14">
        <v>0.4397</v>
      </c>
      <c r="O85" s="5">
        <f t="shared" si="9"/>
        <v>1579.18255</v>
      </c>
      <c r="Q85" s="16">
        <f t="shared" si="7"/>
        <v>2012.31745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20">
        <v>979.5</v>
      </c>
      <c r="G86" s="19">
        <v>0.5</v>
      </c>
      <c r="I86" s="20">
        <f t="shared" si="5"/>
        <v>489.75</v>
      </c>
      <c r="K86" s="5">
        <f t="shared" si="6"/>
        <v>489.75</v>
      </c>
      <c r="M86" s="14">
        <v>0.2336</v>
      </c>
      <c r="O86" s="5">
        <f t="shared" si="9"/>
        <v>114.4056</v>
      </c>
      <c r="Q86" s="16">
        <f t="shared" si="7"/>
        <v>375.3444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20">
        <v>1959</v>
      </c>
      <c r="G87" s="19">
        <v>0.5</v>
      </c>
      <c r="I87" s="20">
        <f t="shared" si="5"/>
        <v>979.5</v>
      </c>
      <c r="K87" s="5">
        <f t="shared" si="6"/>
        <v>979.5</v>
      </c>
      <c r="M87" s="14">
        <v>0.3445</v>
      </c>
      <c r="O87" s="5">
        <f t="shared" si="9"/>
        <v>337.43775</v>
      </c>
      <c r="Q87" s="16">
        <f t="shared" si="7"/>
        <v>642.06225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20">
        <v>1306</v>
      </c>
      <c r="G88" s="19">
        <v>0.5</v>
      </c>
      <c r="I88" s="20">
        <f t="shared" si="5"/>
        <v>653</v>
      </c>
      <c r="K88" s="5">
        <f t="shared" si="6"/>
        <v>653</v>
      </c>
      <c r="M88" s="14">
        <v>0.1894</v>
      </c>
      <c r="O88" s="5">
        <f t="shared" si="9"/>
        <v>123.6782</v>
      </c>
      <c r="Q88" s="16">
        <f t="shared" si="7"/>
        <v>529.3217999999999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20">
        <v>653</v>
      </c>
      <c r="G89" s="19">
        <v>0.5</v>
      </c>
      <c r="I89" s="20">
        <f t="shared" si="5"/>
        <v>326.5</v>
      </c>
      <c r="K89" s="5">
        <f t="shared" si="6"/>
        <v>326.5</v>
      </c>
      <c r="M89" s="14">
        <v>0.3154</v>
      </c>
      <c r="O89" s="5">
        <f t="shared" si="9"/>
        <v>102.9781</v>
      </c>
      <c r="Q89" s="16">
        <f t="shared" si="7"/>
        <v>223.52190000000002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20">
        <v>653</v>
      </c>
      <c r="G90" s="19">
        <v>0.5</v>
      </c>
      <c r="I90" s="20">
        <f t="shared" si="5"/>
        <v>326.5</v>
      </c>
      <c r="K90" s="5">
        <f t="shared" si="6"/>
        <v>326.5</v>
      </c>
      <c r="M90" s="14">
        <v>0.3517</v>
      </c>
      <c r="O90" s="5">
        <f t="shared" si="9"/>
        <v>114.83005</v>
      </c>
      <c r="Q90" s="16">
        <f t="shared" si="7"/>
        <v>211.66995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20">
        <v>653</v>
      </c>
      <c r="G91" s="19">
        <v>0.5</v>
      </c>
      <c r="I91" s="20">
        <f t="shared" si="5"/>
        <v>326.5</v>
      </c>
      <c r="K91" s="5">
        <f t="shared" si="6"/>
        <v>326.5</v>
      </c>
      <c r="M91" s="14">
        <v>0.2337</v>
      </c>
      <c r="O91" s="5">
        <f t="shared" si="9"/>
        <v>76.30305</v>
      </c>
      <c r="Q91" s="16">
        <f t="shared" si="7"/>
        <v>250.19695000000002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20">
        <v>0</v>
      </c>
      <c r="G92" s="19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20">
        <v>3601.8999999999996</v>
      </c>
      <c r="G93" s="19">
        <v>0.5</v>
      </c>
      <c r="I93" s="20">
        <f t="shared" si="5"/>
        <v>1800.9499999999998</v>
      </c>
      <c r="K93" s="5">
        <f t="shared" si="6"/>
        <v>1800.9499999999998</v>
      </c>
      <c r="M93" s="14">
        <v>0.4588</v>
      </c>
      <c r="O93" s="5">
        <f t="shared" si="9"/>
        <v>826.2758599999999</v>
      </c>
      <c r="Q93" s="16">
        <f t="shared" si="7"/>
        <v>974.67414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20">
        <v>653</v>
      </c>
      <c r="G94" s="19">
        <v>0.5</v>
      </c>
      <c r="I94" s="20">
        <f t="shared" si="5"/>
        <v>326.5</v>
      </c>
      <c r="K94" s="5">
        <f t="shared" si="6"/>
        <v>326.5</v>
      </c>
      <c r="M94" s="14">
        <v>0.4439</v>
      </c>
      <c r="O94" s="5">
        <f t="shared" si="9"/>
        <v>144.93335000000002</v>
      </c>
      <c r="Q94" s="16">
        <f t="shared" si="7"/>
        <v>181.56664999999998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20">
        <v>0</v>
      </c>
      <c r="G95" s="19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20">
        <v>326.5</v>
      </c>
      <c r="G96" s="19">
        <v>0.5</v>
      </c>
      <c r="I96" s="20">
        <f t="shared" si="5"/>
        <v>163.25</v>
      </c>
      <c r="K96" s="5">
        <f t="shared" si="6"/>
        <v>163.25</v>
      </c>
      <c r="M96" s="14">
        <v>0.2387</v>
      </c>
      <c r="O96" s="5">
        <f t="shared" si="9"/>
        <v>38.967774999999996</v>
      </c>
      <c r="Q96" s="16">
        <f t="shared" si="7"/>
        <v>124.28222500000001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20">
        <v>653</v>
      </c>
      <c r="G97" s="19">
        <v>0.5</v>
      </c>
      <c r="I97" s="20">
        <f t="shared" si="5"/>
        <v>326.5</v>
      </c>
      <c r="K97" s="5">
        <f t="shared" si="6"/>
        <v>326.5</v>
      </c>
      <c r="M97" s="14">
        <v>0.2455</v>
      </c>
      <c r="O97" s="5">
        <f t="shared" si="9"/>
        <v>80.15575</v>
      </c>
      <c r="Q97" s="16">
        <f t="shared" si="7"/>
        <v>246.34425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20">
        <v>326.5</v>
      </c>
      <c r="G98" s="19">
        <v>0.5</v>
      </c>
      <c r="I98" s="20">
        <f t="shared" si="5"/>
        <v>163.25</v>
      </c>
      <c r="K98" s="5">
        <f t="shared" si="6"/>
        <v>163.25</v>
      </c>
      <c r="M98" s="14">
        <v>0.3853</v>
      </c>
      <c r="O98" s="5">
        <f t="shared" si="9"/>
        <v>62.900225</v>
      </c>
      <c r="Q98" s="16">
        <f t="shared" si="7"/>
        <v>100.349775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20">
        <v>1306</v>
      </c>
      <c r="G99" s="19">
        <v>0.5</v>
      </c>
      <c r="I99" s="20">
        <f t="shared" si="5"/>
        <v>653</v>
      </c>
      <c r="K99" s="5">
        <f t="shared" si="6"/>
        <v>653</v>
      </c>
      <c r="M99" s="14">
        <v>0.276</v>
      </c>
      <c r="O99" s="5">
        <f t="shared" si="9"/>
        <v>180.228</v>
      </c>
      <c r="Q99" s="16">
        <f t="shared" si="7"/>
        <v>472.772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20">
        <v>0</v>
      </c>
      <c r="G100" s="19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20">
        <v>2285.5</v>
      </c>
      <c r="G101" s="19">
        <v>0.5</v>
      </c>
      <c r="I101" s="20">
        <f t="shared" si="5"/>
        <v>1142.75</v>
      </c>
      <c r="K101" s="5">
        <f t="shared" si="6"/>
        <v>1142.75</v>
      </c>
      <c r="M101" s="14">
        <v>0.2755</v>
      </c>
      <c r="O101" s="5">
        <f t="shared" si="9"/>
        <v>314.827625</v>
      </c>
      <c r="Q101" s="16">
        <f t="shared" si="7"/>
        <v>827.922375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20">
        <v>3591.5</v>
      </c>
      <c r="G102" s="19">
        <v>0.5</v>
      </c>
      <c r="I102" s="20">
        <f t="shared" si="5"/>
        <v>1795.75</v>
      </c>
      <c r="K102" s="5">
        <f t="shared" si="6"/>
        <v>1795.75</v>
      </c>
      <c r="M102" s="14">
        <v>0.2708</v>
      </c>
      <c r="O102" s="5">
        <f t="shared" si="9"/>
        <v>486.28909999999996</v>
      </c>
      <c r="Q102" s="16">
        <f t="shared" si="7"/>
        <v>1309.4609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20">
        <v>326.5</v>
      </c>
      <c r="G103" s="19">
        <v>0.5</v>
      </c>
      <c r="I103" s="20">
        <f t="shared" si="5"/>
        <v>163.25</v>
      </c>
      <c r="K103" s="5">
        <f t="shared" si="6"/>
        <v>163.25</v>
      </c>
      <c r="M103" s="14">
        <v>0.3888</v>
      </c>
      <c r="O103" s="5">
        <f t="shared" si="9"/>
        <v>63.471599999999995</v>
      </c>
      <c r="Q103" s="16">
        <f t="shared" si="7"/>
        <v>99.7784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20">
        <v>2938.5</v>
      </c>
      <c r="G104" s="19">
        <v>0.5</v>
      </c>
      <c r="I104" s="20">
        <f t="shared" si="5"/>
        <v>1469.25</v>
      </c>
      <c r="K104" s="5">
        <f t="shared" si="6"/>
        <v>1469.25</v>
      </c>
      <c r="M104" s="14">
        <v>0.5309</v>
      </c>
      <c r="O104" s="5">
        <f t="shared" si="9"/>
        <v>780.0248250000001</v>
      </c>
      <c r="Q104" s="16">
        <f t="shared" si="7"/>
        <v>689.2251749999999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20">
        <v>1632.5</v>
      </c>
      <c r="G105" s="19">
        <v>0.5</v>
      </c>
      <c r="I105" s="20">
        <f t="shared" si="5"/>
        <v>816.25</v>
      </c>
      <c r="K105" s="5">
        <f t="shared" si="6"/>
        <v>816.25</v>
      </c>
      <c r="M105" s="14">
        <v>0.2547</v>
      </c>
      <c r="O105" s="5">
        <f t="shared" si="9"/>
        <v>207.89887499999998</v>
      </c>
      <c r="Q105" s="16">
        <f t="shared" si="7"/>
        <v>608.351125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20">
        <v>653</v>
      </c>
      <c r="G106" s="19">
        <v>0.5</v>
      </c>
      <c r="I106" s="20">
        <f t="shared" si="5"/>
        <v>326.5</v>
      </c>
      <c r="K106" s="5">
        <f t="shared" si="6"/>
        <v>326.5</v>
      </c>
      <c r="M106" s="14">
        <v>0.2329</v>
      </c>
      <c r="O106" s="5">
        <f t="shared" si="9"/>
        <v>76.04185</v>
      </c>
      <c r="Q106" s="16">
        <f t="shared" si="7"/>
        <v>250.45815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20">
        <v>3918</v>
      </c>
      <c r="G107" s="19">
        <v>0.5</v>
      </c>
      <c r="I107" s="20">
        <f t="shared" si="5"/>
        <v>1959</v>
      </c>
      <c r="K107" s="5">
        <f t="shared" si="6"/>
        <v>1959</v>
      </c>
      <c r="M107" s="14">
        <v>0.3068</v>
      </c>
      <c r="O107" s="5">
        <f t="shared" si="9"/>
        <v>601.0212</v>
      </c>
      <c r="Q107" s="16">
        <f t="shared" si="7"/>
        <v>1357.9787999999999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20">
        <v>653</v>
      </c>
      <c r="G108" s="19">
        <v>0.5</v>
      </c>
      <c r="I108" s="20">
        <f t="shared" si="5"/>
        <v>326.5</v>
      </c>
      <c r="K108" s="5">
        <f t="shared" si="6"/>
        <v>326.5</v>
      </c>
      <c r="M108" s="14">
        <v>0.3715</v>
      </c>
      <c r="O108" s="5">
        <f t="shared" si="9"/>
        <v>121.29475</v>
      </c>
      <c r="Q108" s="16">
        <f t="shared" si="7"/>
        <v>205.20525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20">
        <v>653</v>
      </c>
      <c r="G109" s="19">
        <v>0.5</v>
      </c>
      <c r="I109" s="20">
        <f t="shared" si="5"/>
        <v>326.5</v>
      </c>
      <c r="K109" s="5">
        <f t="shared" si="6"/>
        <v>326.5</v>
      </c>
      <c r="M109" s="14">
        <v>0.4027</v>
      </c>
      <c r="O109" s="5">
        <f t="shared" si="9"/>
        <v>131.48155</v>
      </c>
      <c r="Q109" s="16">
        <f t="shared" si="7"/>
        <v>195.01845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20">
        <v>0</v>
      </c>
      <c r="G110" s="19">
        <v>0.5</v>
      </c>
      <c r="I110" s="20">
        <f t="shared" si="5"/>
        <v>0</v>
      </c>
      <c r="K110" s="5">
        <f t="shared" si="6"/>
        <v>0</v>
      </c>
      <c r="M110" s="14">
        <v>0.2496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20">
        <v>0</v>
      </c>
      <c r="G111" s="19">
        <v>0.5</v>
      </c>
      <c r="I111" s="20">
        <f t="shared" si="5"/>
        <v>0</v>
      </c>
      <c r="K111" s="5">
        <f t="shared" si="6"/>
        <v>0</v>
      </c>
      <c r="M111" s="14">
        <v>0.2223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20">
        <v>0</v>
      </c>
      <c r="G112" s="19">
        <v>0.5</v>
      </c>
      <c r="I112" s="20">
        <f t="shared" si="5"/>
        <v>0</v>
      </c>
      <c r="K112" s="5">
        <f t="shared" si="6"/>
        <v>0</v>
      </c>
      <c r="M112" s="14">
        <v>0.371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20">
        <v>326.5</v>
      </c>
      <c r="G113" s="19">
        <v>0.5</v>
      </c>
      <c r="I113" s="20">
        <f t="shared" si="5"/>
        <v>163.25</v>
      </c>
      <c r="K113" s="5">
        <f t="shared" si="6"/>
        <v>163.25</v>
      </c>
      <c r="M113" s="14">
        <v>0.3441</v>
      </c>
      <c r="O113" s="5">
        <f t="shared" si="9"/>
        <v>56.174325</v>
      </c>
      <c r="Q113" s="16">
        <f t="shared" si="7"/>
        <v>107.07567499999999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20">
        <v>0</v>
      </c>
      <c r="G114" s="19">
        <v>0.5</v>
      </c>
      <c r="I114" s="20">
        <f t="shared" si="5"/>
        <v>0</v>
      </c>
      <c r="K114" s="5">
        <f t="shared" si="6"/>
        <v>0</v>
      </c>
      <c r="M114" s="14">
        <v>0.3146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20">
        <v>0</v>
      </c>
      <c r="G115" s="19">
        <v>0.5</v>
      </c>
      <c r="I115" s="20">
        <f t="shared" si="5"/>
        <v>0</v>
      </c>
      <c r="K115" s="5">
        <f t="shared" si="6"/>
        <v>0</v>
      </c>
      <c r="M115" s="14">
        <v>0.3223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20">
        <v>4186.360000000001</v>
      </c>
      <c r="G116" s="19">
        <v>0.5</v>
      </c>
      <c r="I116" s="20">
        <f t="shared" si="5"/>
        <v>2093.1800000000003</v>
      </c>
      <c r="K116" s="5">
        <f t="shared" si="6"/>
        <v>2093.1800000000003</v>
      </c>
      <c r="M116" s="14">
        <v>0.3808</v>
      </c>
      <c r="O116" s="5">
        <f t="shared" si="9"/>
        <v>797.0829440000001</v>
      </c>
      <c r="Q116" s="16">
        <f t="shared" si="7"/>
        <v>1296.097056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20">
        <v>1959</v>
      </c>
      <c r="G117" s="19">
        <v>0.5</v>
      </c>
      <c r="I117" s="20">
        <f t="shared" si="5"/>
        <v>979.5</v>
      </c>
      <c r="K117" s="5">
        <f t="shared" si="6"/>
        <v>979.5</v>
      </c>
      <c r="M117" s="14">
        <v>0.2667</v>
      </c>
      <c r="O117" s="5">
        <f t="shared" si="9"/>
        <v>261.23265</v>
      </c>
      <c r="Q117" s="16">
        <f t="shared" si="7"/>
        <v>718.2673500000001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20">
        <v>0</v>
      </c>
      <c r="G118" s="19">
        <v>0.5</v>
      </c>
      <c r="I118" s="20">
        <f t="shared" si="5"/>
        <v>0</v>
      </c>
      <c r="K118" s="5">
        <f t="shared" si="6"/>
        <v>0</v>
      </c>
      <c r="M118" s="14">
        <v>0.3302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20">
        <v>2901.71</v>
      </c>
      <c r="G119" s="19">
        <v>0.5</v>
      </c>
      <c r="I119" s="20">
        <f t="shared" si="5"/>
        <v>1450.855</v>
      </c>
      <c r="K119" s="5">
        <f t="shared" si="6"/>
        <v>1450.855</v>
      </c>
      <c r="M119" s="14">
        <v>0.2736</v>
      </c>
      <c r="O119" s="5">
        <f t="shared" si="9"/>
        <v>396.953928</v>
      </c>
      <c r="Q119" s="16">
        <f t="shared" si="7"/>
        <v>1053.901072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20">
        <v>1610.6399999999999</v>
      </c>
      <c r="G120" s="19">
        <v>0.5</v>
      </c>
      <c r="I120" s="20">
        <f t="shared" si="5"/>
        <v>805.3199999999999</v>
      </c>
      <c r="K120" s="5">
        <f t="shared" si="6"/>
        <v>805.3199999999999</v>
      </c>
      <c r="M120" s="14">
        <v>0.4168</v>
      </c>
      <c r="O120" s="5">
        <f t="shared" si="9"/>
        <v>335.657376</v>
      </c>
      <c r="Q120" s="16">
        <f t="shared" si="7"/>
        <v>469.66262399999994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20">
        <v>0</v>
      </c>
      <c r="G121" s="19">
        <v>0.5</v>
      </c>
      <c r="I121" s="20">
        <f t="shared" si="5"/>
        <v>0</v>
      </c>
      <c r="K121" s="5">
        <f t="shared" si="6"/>
        <v>0</v>
      </c>
      <c r="M121" s="14">
        <v>0.4273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20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0.3321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20">
        <v>15710.32</v>
      </c>
      <c r="G123" s="19">
        <v>0.5</v>
      </c>
      <c r="I123" s="20">
        <f t="shared" si="5"/>
        <v>7855.16</v>
      </c>
      <c r="K123" s="5">
        <f t="shared" si="6"/>
        <v>7855.16</v>
      </c>
      <c r="M123" s="14">
        <v>0.2773</v>
      </c>
      <c r="O123" s="5">
        <f t="shared" si="9"/>
        <v>2178.2358679999998</v>
      </c>
      <c r="Q123" s="16">
        <f t="shared" si="7"/>
        <v>5676.924132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20">
        <v>15345.5</v>
      </c>
      <c r="G124" s="19">
        <v>0.5</v>
      </c>
      <c r="I124" s="20">
        <f t="shared" si="5"/>
        <v>7672.75</v>
      </c>
      <c r="K124" s="5">
        <f t="shared" si="6"/>
        <v>7672.75</v>
      </c>
      <c r="M124" s="14">
        <v>0.2455</v>
      </c>
      <c r="O124" s="5">
        <f t="shared" si="9"/>
        <v>1883.6601249999999</v>
      </c>
      <c r="Q124" s="16">
        <f t="shared" si="7"/>
        <v>5789.089875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20">
        <v>0</v>
      </c>
      <c r="G125" s="19">
        <v>0.5</v>
      </c>
      <c r="I125" s="20">
        <f t="shared" si="5"/>
        <v>0</v>
      </c>
      <c r="K125" s="5">
        <f t="shared" si="6"/>
        <v>0</v>
      </c>
      <c r="M125" s="14">
        <v>0.3254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20">
        <v>2612</v>
      </c>
      <c r="G126" s="19">
        <v>0.5</v>
      </c>
      <c r="I126" s="20">
        <f t="shared" si="5"/>
        <v>1306</v>
      </c>
      <c r="K126" s="5">
        <f t="shared" si="6"/>
        <v>1306</v>
      </c>
      <c r="M126" s="14">
        <v>0.3535</v>
      </c>
      <c r="O126" s="5">
        <f t="shared" si="9"/>
        <v>461.671</v>
      </c>
      <c r="Q126" s="16">
        <f t="shared" si="7"/>
        <v>844.329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20">
        <v>0</v>
      </c>
      <c r="G127" s="19">
        <v>0.5</v>
      </c>
      <c r="I127" s="20">
        <f t="shared" si="5"/>
        <v>0</v>
      </c>
      <c r="K127" s="5">
        <f t="shared" si="6"/>
        <v>0</v>
      </c>
      <c r="M127" s="14">
        <v>0.2787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20">
        <v>6852.03</v>
      </c>
      <c r="G128" s="19">
        <v>0.5</v>
      </c>
      <c r="I128" s="20">
        <f t="shared" si="5"/>
        <v>3426.015</v>
      </c>
      <c r="K128" s="5">
        <f t="shared" si="6"/>
        <v>3426.015</v>
      </c>
      <c r="M128" s="14">
        <v>0.2605</v>
      </c>
      <c r="O128" s="5">
        <f t="shared" si="9"/>
        <v>892.4769075</v>
      </c>
      <c r="Q128" s="16">
        <f t="shared" si="7"/>
        <v>2533.5380925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20">
        <v>0</v>
      </c>
      <c r="G129" s="19">
        <v>0.5</v>
      </c>
      <c r="I129" s="20">
        <f t="shared" si="5"/>
        <v>0</v>
      </c>
      <c r="K129" s="5">
        <f t="shared" si="6"/>
        <v>0</v>
      </c>
      <c r="M129" s="14">
        <v>0.2035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20">
        <v>22385.880000000005</v>
      </c>
      <c r="G130" s="19">
        <v>0.5</v>
      </c>
      <c r="I130" s="20">
        <f t="shared" si="5"/>
        <v>11192.940000000002</v>
      </c>
      <c r="K130" s="5">
        <f t="shared" si="6"/>
        <v>11192.940000000002</v>
      </c>
      <c r="M130" s="14">
        <v>0.3691</v>
      </c>
      <c r="O130" s="5">
        <f t="shared" si="9"/>
        <v>4131.314154000001</v>
      </c>
      <c r="Q130" s="16">
        <f t="shared" si="7"/>
        <v>7061.625846000002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20">
        <v>12765.09</v>
      </c>
      <c r="G131" s="19">
        <v>0.5</v>
      </c>
      <c r="I131" s="20">
        <f t="shared" si="5"/>
        <v>6382.545</v>
      </c>
      <c r="K131" s="5">
        <f t="shared" si="6"/>
        <v>6382.545</v>
      </c>
      <c r="M131" s="14">
        <v>0.3072</v>
      </c>
      <c r="O131" s="5">
        <f t="shared" si="9"/>
        <v>1960.7178239999998</v>
      </c>
      <c r="Q131" s="16">
        <f t="shared" si="7"/>
        <v>4421.827176000001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20">
        <v>326.5</v>
      </c>
      <c r="G132" s="19">
        <v>0.5</v>
      </c>
      <c r="I132" s="20">
        <f t="shared" si="5"/>
        <v>163.25</v>
      </c>
      <c r="K132" s="5">
        <f t="shared" si="6"/>
        <v>163.25</v>
      </c>
      <c r="M132" s="14">
        <v>0.3513</v>
      </c>
      <c r="O132" s="5">
        <f t="shared" si="9"/>
        <v>57.349725</v>
      </c>
      <c r="Q132" s="16">
        <f t="shared" si="7"/>
        <v>105.900275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20">
        <v>0</v>
      </c>
      <c r="G133" s="19">
        <v>0.5</v>
      </c>
      <c r="I133" s="20">
        <f t="shared" si="5"/>
        <v>0</v>
      </c>
      <c r="K133" s="5">
        <f t="shared" si="6"/>
        <v>0</v>
      </c>
      <c r="M133" s="14">
        <v>0.2699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20">
        <v>1632.5</v>
      </c>
      <c r="G134" s="19">
        <v>0.5</v>
      </c>
      <c r="I134" s="20">
        <f t="shared" si="5"/>
        <v>816.25</v>
      </c>
      <c r="K134" s="5">
        <f t="shared" si="6"/>
        <v>816.25</v>
      </c>
      <c r="M134" s="14">
        <v>0.2432</v>
      </c>
      <c r="O134" s="5">
        <f t="shared" si="9"/>
        <v>198.512</v>
      </c>
      <c r="Q134" s="16">
        <f t="shared" si="7"/>
        <v>617.738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20">
        <v>6203</v>
      </c>
      <c r="G135" s="19">
        <v>0.5</v>
      </c>
      <c r="I135" s="20">
        <f t="shared" si="5"/>
        <v>3101.5</v>
      </c>
      <c r="K135" s="5">
        <f>E135-I135</f>
        <v>3101.5</v>
      </c>
      <c r="M135" s="14">
        <v>0.3569</v>
      </c>
      <c r="O135" s="5">
        <f>K135*M135</f>
        <v>1106.92535</v>
      </c>
      <c r="Q135" s="16">
        <f>K135-O135</f>
        <v>1994.57465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20">
        <v>979.5</v>
      </c>
      <c r="G136" s="19">
        <v>0.5</v>
      </c>
      <c r="I136" s="20">
        <f t="shared" si="5"/>
        <v>489.75</v>
      </c>
      <c r="K136" s="5">
        <f>E136-I136</f>
        <v>489.75</v>
      </c>
      <c r="M136" s="14">
        <v>0.3843</v>
      </c>
      <c r="O136" s="5">
        <f>K136*M136</f>
        <v>188.21092499999997</v>
      </c>
      <c r="Q136" s="16">
        <f>K136-O136</f>
        <v>301.539075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20">
        <v>0</v>
      </c>
      <c r="G137" s="19">
        <v>0.5</v>
      </c>
      <c r="I137" s="20">
        <f>E137*G137</f>
        <v>0</v>
      </c>
      <c r="K137" s="5">
        <f>E137-I137</f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20">
        <v>0</v>
      </c>
      <c r="G138" s="19">
        <v>0.5</v>
      </c>
      <c r="I138" s="20">
        <f>E138*G138</f>
        <v>0</v>
      </c>
      <c r="K138" s="5">
        <f>E138-I138</f>
        <v>0</v>
      </c>
      <c r="M138" s="14">
        <v>0.4587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223496.94999999998</v>
      </c>
      <c r="G142" s="6"/>
      <c r="I142" s="18">
        <f>SUM(I9:I141)</f>
        <v>111748.47499999999</v>
      </c>
      <c r="K142" s="5">
        <f>SUM(K9:K141)</f>
        <v>111748.47499999999</v>
      </c>
      <c r="O142" s="5">
        <f>SUM(O9:O141)</f>
        <v>38206.149403</v>
      </c>
      <c r="Q142" s="16">
        <f>K142-O142</f>
        <v>73542.32559699999</v>
      </c>
      <c r="S142" s="16">
        <f>SUM(S9:S141)</f>
        <v>0</v>
      </c>
    </row>
    <row r="143" spans="5:17" ht="11.25">
      <c r="E143" s="30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9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21" width="9.140625" style="3" customWidth="1"/>
    <col min="22" max="22" width="9.8515625" style="3" bestFit="1" customWidth="1"/>
    <col min="23" max="16384" width="9.140625" style="3" customWidth="1"/>
  </cols>
  <sheetData>
    <row r="1" spans="1:17" ht="11.25">
      <c r="A1" s="59" t="s">
        <v>299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D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D8" s="11"/>
      <c r="E8" s="13" t="s">
        <v>300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E9" s="20">
        <v>1959</v>
      </c>
      <c r="F9" s="20" t="e">
        <f>E9+#REF!</f>
        <v>#REF!</v>
      </c>
      <c r="G9" s="19">
        <v>0.5</v>
      </c>
      <c r="I9" s="20">
        <f>E9*G9</f>
        <v>979.5</v>
      </c>
      <c r="K9" s="5">
        <f>E9-I9</f>
        <v>979.5</v>
      </c>
      <c r="M9" s="14">
        <v>0.2332</v>
      </c>
      <c r="O9" s="5">
        <f>K9*M9</f>
        <v>228.4194</v>
      </c>
      <c r="Q9" s="16">
        <f>K9-O9</f>
        <v>751.0806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20">
        <v>4571</v>
      </c>
      <c r="F10" s="20" t="e">
        <f>E10+#REF!</f>
        <v>#REF!</v>
      </c>
      <c r="G10" s="19">
        <v>0.5</v>
      </c>
      <c r="I10" s="20">
        <f aca="true" t="shared" si="0" ref="I10:I73">E10*G10</f>
        <v>2285.5</v>
      </c>
      <c r="K10" s="5">
        <f aca="true" t="shared" si="1" ref="K10:K73">E10-I10</f>
        <v>2285.5</v>
      </c>
      <c r="M10" s="14">
        <v>0.4474</v>
      </c>
      <c r="O10" s="5">
        <f aca="true" t="shared" si="2" ref="O10:O73">K10*M10</f>
        <v>1022.5327000000001</v>
      </c>
      <c r="Q10" s="16">
        <f aca="true" t="shared" si="3" ref="Q10:Q73">K10-O10</f>
        <v>1262.9672999999998</v>
      </c>
      <c r="S10" s="16">
        <f aca="true" t="shared" si="4" ref="S10:S73">E10-(I10+O10+Q10)</f>
        <v>0</v>
      </c>
    </row>
    <row r="11" spans="1:19" ht="11.25">
      <c r="A11" s="4" t="s">
        <v>6</v>
      </c>
      <c r="C11" s="3" t="s">
        <v>135</v>
      </c>
      <c r="E11" s="20">
        <v>0</v>
      </c>
      <c r="F11" s="20" t="e">
        <f>E11+#REF!</f>
        <v>#REF!</v>
      </c>
      <c r="G11" s="19">
        <v>0.5</v>
      </c>
      <c r="I11" s="20">
        <f t="shared" si="0"/>
        <v>0</v>
      </c>
      <c r="K11" s="5">
        <f t="shared" si="1"/>
        <v>0</v>
      </c>
      <c r="M11" s="14">
        <v>0.1924</v>
      </c>
      <c r="O11" s="5">
        <f t="shared" si="2"/>
        <v>0</v>
      </c>
      <c r="Q11" s="16">
        <f t="shared" si="3"/>
        <v>0</v>
      </c>
      <c r="S11" s="16">
        <f t="shared" si="4"/>
        <v>0</v>
      </c>
    </row>
    <row r="12" spans="1:19" ht="11.25">
      <c r="A12" s="4" t="s">
        <v>7</v>
      </c>
      <c r="C12" s="3" t="s">
        <v>136</v>
      </c>
      <c r="E12" s="20">
        <v>326.5</v>
      </c>
      <c r="F12" s="20" t="e">
        <f>E12+#REF!</f>
        <v>#REF!</v>
      </c>
      <c r="G12" s="19">
        <v>0.5</v>
      </c>
      <c r="I12" s="20">
        <f t="shared" si="0"/>
        <v>163.25</v>
      </c>
      <c r="K12" s="5">
        <f t="shared" si="1"/>
        <v>163.25</v>
      </c>
      <c r="M12" s="14">
        <v>0.3268</v>
      </c>
      <c r="O12" s="5">
        <f t="shared" si="2"/>
        <v>53.3501</v>
      </c>
      <c r="Q12" s="16">
        <f t="shared" si="3"/>
        <v>109.8999</v>
      </c>
      <c r="S12" s="16">
        <f t="shared" si="4"/>
        <v>0</v>
      </c>
    </row>
    <row r="13" spans="1:19" ht="11.25">
      <c r="A13" s="4" t="s">
        <v>8</v>
      </c>
      <c r="C13" s="3" t="s">
        <v>137</v>
      </c>
      <c r="E13" s="20">
        <v>326.5</v>
      </c>
      <c r="F13" s="20" t="e">
        <f>E13+#REF!</f>
        <v>#REF!</v>
      </c>
      <c r="G13" s="19">
        <v>0.5</v>
      </c>
      <c r="I13" s="20">
        <f t="shared" si="0"/>
        <v>163.25</v>
      </c>
      <c r="K13" s="5">
        <f t="shared" si="1"/>
        <v>163.25</v>
      </c>
      <c r="M13" s="14">
        <v>0.2722</v>
      </c>
      <c r="O13" s="5">
        <f t="shared" si="2"/>
        <v>44.43665</v>
      </c>
      <c r="Q13" s="16">
        <f t="shared" si="3"/>
        <v>118.81335</v>
      </c>
      <c r="S13" s="16">
        <f t="shared" si="4"/>
        <v>0</v>
      </c>
    </row>
    <row r="14" spans="1:19" ht="11.25">
      <c r="A14" s="4" t="s">
        <v>9</v>
      </c>
      <c r="C14" s="3" t="s">
        <v>138</v>
      </c>
      <c r="E14" s="20">
        <v>1306</v>
      </c>
      <c r="F14" s="20" t="e">
        <f>E14+#REF!</f>
        <v>#REF!</v>
      </c>
      <c r="G14" s="19">
        <v>0.5</v>
      </c>
      <c r="I14" s="20">
        <f t="shared" si="0"/>
        <v>653</v>
      </c>
      <c r="K14" s="5">
        <f t="shared" si="1"/>
        <v>653</v>
      </c>
      <c r="M14" s="14">
        <v>0.2639</v>
      </c>
      <c r="O14" s="5">
        <f t="shared" si="2"/>
        <v>172.32670000000002</v>
      </c>
      <c r="Q14" s="16">
        <f t="shared" si="3"/>
        <v>480.6733</v>
      </c>
      <c r="S14" s="16">
        <f t="shared" si="4"/>
        <v>0</v>
      </c>
    </row>
    <row r="15" spans="1:19" ht="11.25">
      <c r="A15" s="4" t="s">
        <v>10</v>
      </c>
      <c r="C15" s="3" t="s">
        <v>139</v>
      </c>
      <c r="E15" s="20">
        <v>2606.5</v>
      </c>
      <c r="F15" s="20" t="e">
        <f>E15+#REF!</f>
        <v>#REF!</v>
      </c>
      <c r="G15" s="19">
        <v>0.5</v>
      </c>
      <c r="I15" s="20">
        <f t="shared" si="0"/>
        <v>1303.25</v>
      </c>
      <c r="K15" s="5">
        <f t="shared" si="1"/>
        <v>1303.25</v>
      </c>
      <c r="M15" s="14">
        <v>0.4602</v>
      </c>
      <c r="O15" s="5">
        <f t="shared" si="2"/>
        <v>599.75565</v>
      </c>
      <c r="Q15" s="16">
        <f t="shared" si="3"/>
        <v>703.49435</v>
      </c>
      <c r="S15" s="16">
        <f t="shared" si="4"/>
        <v>0</v>
      </c>
    </row>
    <row r="16" spans="1:19" ht="11.25">
      <c r="A16" s="4" t="s">
        <v>11</v>
      </c>
      <c r="C16" s="3" t="s">
        <v>140</v>
      </c>
      <c r="E16" s="20">
        <v>3265</v>
      </c>
      <c r="F16" s="20" t="e">
        <f>E16+#REF!</f>
        <v>#REF!</v>
      </c>
      <c r="G16" s="19">
        <v>0.5</v>
      </c>
      <c r="I16" s="20">
        <f>E16*G16</f>
        <v>1632.5</v>
      </c>
      <c r="K16" s="5">
        <f>E16-I16</f>
        <v>1632.5</v>
      </c>
      <c r="M16" s="14">
        <v>0.3302</v>
      </c>
      <c r="O16" s="5">
        <f t="shared" si="2"/>
        <v>539.0515</v>
      </c>
      <c r="Q16" s="16">
        <f t="shared" si="3"/>
        <v>1093.4485</v>
      </c>
      <c r="S16" s="16">
        <f t="shared" si="4"/>
        <v>0</v>
      </c>
    </row>
    <row r="17" spans="1:19" ht="11.25">
      <c r="A17" s="4" t="s">
        <v>12</v>
      </c>
      <c r="C17" s="3" t="s">
        <v>141</v>
      </c>
      <c r="E17" s="20">
        <v>0</v>
      </c>
      <c r="F17" s="20" t="e">
        <f>E20+#REF!</f>
        <v>#REF!</v>
      </c>
      <c r="G17" s="19">
        <v>0.5</v>
      </c>
      <c r="I17" s="20">
        <f>E17*G17</f>
        <v>0</v>
      </c>
      <c r="K17" s="5">
        <f>E17-I17</f>
        <v>0</v>
      </c>
      <c r="M17" s="14">
        <v>0.4278</v>
      </c>
      <c r="O17" s="5">
        <f t="shared" si="2"/>
        <v>0</v>
      </c>
      <c r="Q17" s="16">
        <f t="shared" si="3"/>
        <v>0</v>
      </c>
      <c r="S17" s="16">
        <f t="shared" si="4"/>
        <v>0</v>
      </c>
    </row>
    <row r="18" spans="1:21" ht="11.25">
      <c r="A18" s="4" t="s">
        <v>13</v>
      </c>
      <c r="C18" s="3" t="s">
        <v>142</v>
      </c>
      <c r="E18" s="20">
        <v>2938.5</v>
      </c>
      <c r="F18" s="20" t="e">
        <f>E22+#REF!</f>
        <v>#REF!</v>
      </c>
      <c r="G18" s="19">
        <v>0.5</v>
      </c>
      <c r="I18" s="20">
        <f t="shared" si="0"/>
        <v>1469.25</v>
      </c>
      <c r="K18" s="5">
        <f t="shared" si="1"/>
        <v>1469.25</v>
      </c>
      <c r="M18" s="14">
        <v>0.3111</v>
      </c>
      <c r="O18" s="5">
        <f t="shared" si="2"/>
        <v>457.08367499999997</v>
      </c>
      <c r="Q18" s="16">
        <f t="shared" si="3"/>
        <v>1012.166325</v>
      </c>
      <c r="S18" s="16">
        <f t="shared" si="4"/>
        <v>0</v>
      </c>
      <c r="U18" s="16"/>
    </row>
    <row r="19" spans="1:19" ht="11.25">
      <c r="A19" s="4" t="s">
        <v>14</v>
      </c>
      <c r="C19" s="3" t="s">
        <v>143</v>
      </c>
      <c r="E19" s="20">
        <v>979.5</v>
      </c>
      <c r="F19" s="20" t="e">
        <f>E23+#REF!</f>
        <v>#REF!</v>
      </c>
      <c r="G19" s="19">
        <v>0.5</v>
      </c>
      <c r="I19" s="20">
        <f t="shared" si="0"/>
        <v>489.75</v>
      </c>
      <c r="K19" s="5">
        <f t="shared" si="1"/>
        <v>489.75</v>
      </c>
      <c r="M19" s="14">
        <v>0.2109</v>
      </c>
      <c r="O19" s="5">
        <f t="shared" si="2"/>
        <v>103.288275</v>
      </c>
      <c r="Q19" s="16">
        <f t="shared" si="3"/>
        <v>386.461725</v>
      </c>
      <c r="S19" s="16">
        <f t="shared" si="4"/>
        <v>0</v>
      </c>
    </row>
    <row r="20" spans="1:19" ht="11.25">
      <c r="A20" s="4" t="s">
        <v>15</v>
      </c>
      <c r="C20" s="3" t="s">
        <v>144</v>
      </c>
      <c r="E20" s="20">
        <v>0</v>
      </c>
      <c r="F20" s="20" t="e">
        <f>E24+#REF!</f>
        <v>#REF!</v>
      </c>
      <c r="G20" s="19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2"/>
        <v>0</v>
      </c>
      <c r="Q20" s="16">
        <f t="shared" si="3"/>
        <v>0</v>
      </c>
      <c r="S20" s="16">
        <f t="shared" si="4"/>
        <v>0</v>
      </c>
    </row>
    <row r="21" spans="1:19" ht="11.25">
      <c r="A21" s="4" t="s">
        <v>16</v>
      </c>
      <c r="C21" s="3" t="s">
        <v>145</v>
      </c>
      <c r="E21" s="20">
        <v>979.5</v>
      </c>
      <c r="F21" s="20" t="e">
        <f>E25+#REF!</f>
        <v>#REF!</v>
      </c>
      <c r="G21" s="19">
        <v>0.5</v>
      </c>
      <c r="I21" s="20">
        <f t="shared" si="0"/>
        <v>489.75</v>
      </c>
      <c r="K21" s="5">
        <f t="shared" si="1"/>
        <v>489.75</v>
      </c>
      <c r="M21" s="14">
        <v>0.2439</v>
      </c>
      <c r="O21" s="5">
        <f t="shared" si="2"/>
        <v>119.450025</v>
      </c>
      <c r="Q21" s="16">
        <f t="shared" si="3"/>
        <v>370.299975</v>
      </c>
      <c r="S21" s="16">
        <f t="shared" si="4"/>
        <v>0</v>
      </c>
    </row>
    <row r="22" spans="1:19" ht="11.25">
      <c r="A22" s="4" t="s">
        <v>17</v>
      </c>
      <c r="C22" s="3" t="s">
        <v>146</v>
      </c>
      <c r="E22" s="20">
        <v>979.5</v>
      </c>
      <c r="F22" s="20" t="e">
        <f>E26+#REF!</f>
        <v>#REF!</v>
      </c>
      <c r="G22" s="19">
        <v>0.5</v>
      </c>
      <c r="I22" s="20">
        <f t="shared" si="0"/>
        <v>489.75</v>
      </c>
      <c r="K22" s="5">
        <f t="shared" si="1"/>
        <v>489.75</v>
      </c>
      <c r="M22" s="14">
        <v>0.3156</v>
      </c>
      <c r="O22" s="5">
        <f t="shared" si="2"/>
        <v>154.5651</v>
      </c>
      <c r="Q22" s="16">
        <f t="shared" si="3"/>
        <v>335.18489999999997</v>
      </c>
      <c r="S22" s="16">
        <f t="shared" si="4"/>
        <v>0</v>
      </c>
    </row>
    <row r="23" spans="1:19" ht="11.25">
      <c r="A23" s="4" t="s">
        <v>18</v>
      </c>
      <c r="C23" s="3" t="s">
        <v>147</v>
      </c>
      <c r="E23" s="20">
        <v>0</v>
      </c>
      <c r="F23" s="20" t="e">
        <f>E27+#REF!</f>
        <v>#REF!</v>
      </c>
      <c r="G23" s="19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2"/>
        <v>0</v>
      </c>
      <c r="Q23" s="16">
        <f t="shared" si="3"/>
        <v>0</v>
      </c>
      <c r="S23" s="16">
        <f t="shared" si="4"/>
        <v>0</v>
      </c>
    </row>
    <row r="24" spans="1:19" ht="11.25">
      <c r="A24" s="4" t="s">
        <v>19</v>
      </c>
      <c r="C24" s="3" t="s">
        <v>148</v>
      </c>
      <c r="E24" s="20">
        <v>979.5</v>
      </c>
      <c r="F24" s="20" t="e">
        <f>E28+#REF!</f>
        <v>#REF!</v>
      </c>
      <c r="G24" s="19">
        <v>0.5</v>
      </c>
      <c r="I24" s="20">
        <f t="shared" si="0"/>
        <v>489.75</v>
      </c>
      <c r="K24" s="5">
        <f t="shared" si="1"/>
        <v>489.75</v>
      </c>
      <c r="M24" s="14">
        <v>0.3107</v>
      </c>
      <c r="O24" s="5">
        <f t="shared" si="2"/>
        <v>152.165325</v>
      </c>
      <c r="Q24" s="16">
        <f t="shared" si="3"/>
        <v>337.584675</v>
      </c>
      <c r="S24" s="16">
        <f t="shared" si="4"/>
        <v>0</v>
      </c>
    </row>
    <row r="25" spans="1:19" ht="11.25">
      <c r="A25" s="4" t="s">
        <v>20</v>
      </c>
      <c r="C25" s="3" t="s">
        <v>149</v>
      </c>
      <c r="E25" s="20">
        <v>979.5</v>
      </c>
      <c r="F25" s="20" t="e">
        <f>E29+#REF!</f>
        <v>#REF!</v>
      </c>
      <c r="G25" s="19">
        <v>0.5</v>
      </c>
      <c r="I25" s="20">
        <f t="shared" si="0"/>
        <v>489.75</v>
      </c>
      <c r="K25" s="5">
        <f t="shared" si="1"/>
        <v>489.75</v>
      </c>
      <c r="M25" s="14">
        <v>0.3308</v>
      </c>
      <c r="O25" s="5">
        <f t="shared" si="2"/>
        <v>162.0093</v>
      </c>
      <c r="Q25" s="16">
        <f t="shared" si="3"/>
        <v>327.7407</v>
      </c>
      <c r="S25" s="16">
        <f t="shared" si="4"/>
        <v>0</v>
      </c>
    </row>
    <row r="26" spans="1:19" ht="11.25">
      <c r="A26" s="4" t="s">
        <v>21</v>
      </c>
      <c r="C26" s="3" t="s">
        <v>150</v>
      </c>
      <c r="E26" s="20">
        <v>3591.5</v>
      </c>
      <c r="F26" s="20" t="e">
        <f>E31+#REF!</f>
        <v>#REF!</v>
      </c>
      <c r="G26" s="19">
        <v>0.5</v>
      </c>
      <c r="I26" s="20">
        <f t="shared" si="0"/>
        <v>1795.75</v>
      </c>
      <c r="K26" s="5">
        <f t="shared" si="1"/>
        <v>1795.75</v>
      </c>
      <c r="M26" s="14">
        <v>0.291</v>
      </c>
      <c r="O26" s="5">
        <f t="shared" si="2"/>
        <v>522.5632499999999</v>
      </c>
      <c r="Q26" s="16">
        <f t="shared" si="3"/>
        <v>1273.18675</v>
      </c>
      <c r="S26" s="16">
        <f t="shared" si="4"/>
        <v>0</v>
      </c>
    </row>
    <row r="27" spans="1:19" ht="11.25">
      <c r="A27" s="4" t="s">
        <v>22</v>
      </c>
      <c r="C27" s="3" t="s">
        <v>151</v>
      </c>
      <c r="E27" s="20">
        <v>0</v>
      </c>
      <c r="F27" s="20" t="e">
        <f>E32+#REF!</f>
        <v>#REF!</v>
      </c>
      <c r="G27" s="19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2"/>
        <v>0</v>
      </c>
      <c r="Q27" s="16">
        <f t="shared" si="3"/>
        <v>0</v>
      </c>
      <c r="S27" s="16">
        <f t="shared" si="4"/>
        <v>0</v>
      </c>
    </row>
    <row r="28" spans="1:19" ht="11.25">
      <c r="A28" s="4" t="s">
        <v>23</v>
      </c>
      <c r="C28" s="3" t="s">
        <v>152</v>
      </c>
      <c r="E28" s="20">
        <v>0</v>
      </c>
      <c r="F28" s="20" t="e">
        <f>E34+#REF!</f>
        <v>#REF!</v>
      </c>
      <c r="G28" s="19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2"/>
        <v>0</v>
      </c>
      <c r="Q28" s="16">
        <f t="shared" si="3"/>
        <v>0</v>
      </c>
      <c r="S28" s="16">
        <f t="shared" si="4"/>
        <v>0</v>
      </c>
    </row>
    <row r="29" spans="1:19" ht="11.25">
      <c r="A29" s="4" t="s">
        <v>24</v>
      </c>
      <c r="C29" s="3" t="s">
        <v>153</v>
      </c>
      <c r="E29" s="20">
        <v>7183</v>
      </c>
      <c r="F29" s="20" t="e">
        <f>E35+#REF!</f>
        <v>#REF!</v>
      </c>
      <c r="G29" s="19">
        <v>0.5</v>
      </c>
      <c r="I29" s="20">
        <f t="shared" si="0"/>
        <v>3591.5</v>
      </c>
      <c r="K29" s="5">
        <f t="shared" si="1"/>
        <v>3591.5</v>
      </c>
      <c r="M29" s="14">
        <v>0.3853</v>
      </c>
      <c r="O29" s="5">
        <f t="shared" si="2"/>
        <v>1383.80495</v>
      </c>
      <c r="Q29" s="16">
        <f t="shared" si="3"/>
        <v>2207.6950500000003</v>
      </c>
      <c r="S29" s="16">
        <f t="shared" si="4"/>
        <v>0</v>
      </c>
    </row>
    <row r="30" spans="1:19" ht="11.25">
      <c r="A30" s="4" t="s">
        <v>25</v>
      </c>
      <c r="C30" s="3" t="s">
        <v>154</v>
      </c>
      <c r="E30" s="20">
        <v>0</v>
      </c>
      <c r="F30" s="20" t="e">
        <f>E36+#REF!</f>
        <v>#REF!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2"/>
        <v>0</v>
      </c>
      <c r="Q30" s="16">
        <f t="shared" si="3"/>
        <v>0</v>
      </c>
      <c r="S30" s="16">
        <f t="shared" si="4"/>
        <v>0</v>
      </c>
    </row>
    <row r="31" spans="1:19" ht="11.25">
      <c r="A31" s="4" t="s">
        <v>26</v>
      </c>
      <c r="C31" s="3" t="s">
        <v>155</v>
      </c>
      <c r="E31" s="20">
        <v>326.5</v>
      </c>
      <c r="F31" s="20" t="e">
        <f>E37+#REF!</f>
        <v>#REF!</v>
      </c>
      <c r="G31" s="19">
        <v>0.5</v>
      </c>
      <c r="I31" s="20">
        <f t="shared" si="0"/>
        <v>163.25</v>
      </c>
      <c r="K31" s="5">
        <f t="shared" si="1"/>
        <v>163.25</v>
      </c>
      <c r="M31" s="14">
        <v>0.2901</v>
      </c>
      <c r="O31" s="5">
        <f t="shared" si="2"/>
        <v>47.358825</v>
      </c>
      <c r="Q31" s="16">
        <f t="shared" si="3"/>
        <v>115.891175</v>
      </c>
      <c r="S31" s="16">
        <f t="shared" si="4"/>
        <v>0</v>
      </c>
    </row>
    <row r="32" spans="1:19" ht="11.25">
      <c r="A32" s="4" t="s">
        <v>27</v>
      </c>
      <c r="C32" s="3" t="s">
        <v>156</v>
      </c>
      <c r="E32" s="20">
        <v>2612</v>
      </c>
      <c r="F32" s="20" t="e">
        <f>E38+#REF!</f>
        <v>#REF!</v>
      </c>
      <c r="G32" s="19">
        <v>0.5</v>
      </c>
      <c r="I32" s="20">
        <f t="shared" si="0"/>
        <v>1306</v>
      </c>
      <c r="K32" s="5">
        <f t="shared" si="1"/>
        <v>1306</v>
      </c>
      <c r="M32" s="14">
        <v>0.3767</v>
      </c>
      <c r="O32" s="5">
        <f t="shared" si="2"/>
        <v>491.9702</v>
      </c>
      <c r="Q32" s="16">
        <f t="shared" si="3"/>
        <v>814.0298</v>
      </c>
      <c r="S32" s="16">
        <f t="shared" si="4"/>
        <v>0</v>
      </c>
    </row>
    <row r="33" spans="1:19" ht="11.25">
      <c r="A33" s="4" t="s">
        <v>28</v>
      </c>
      <c r="C33" s="3" t="s">
        <v>157</v>
      </c>
      <c r="E33" s="20">
        <v>0</v>
      </c>
      <c r="F33" s="20" t="e">
        <f>E40+#REF!</f>
        <v>#REF!</v>
      </c>
      <c r="G33" s="19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2"/>
        <v>0</v>
      </c>
      <c r="Q33" s="16">
        <f t="shared" si="3"/>
        <v>0</v>
      </c>
      <c r="S33" s="16">
        <f t="shared" si="4"/>
        <v>0</v>
      </c>
    </row>
    <row r="34" spans="1:19" ht="11.25">
      <c r="A34" s="4" t="s">
        <v>29</v>
      </c>
      <c r="C34" s="3" t="s">
        <v>158</v>
      </c>
      <c r="E34" s="20">
        <v>1632.5</v>
      </c>
      <c r="F34" s="20" t="e">
        <f>E41+#REF!</f>
        <v>#REF!</v>
      </c>
      <c r="G34" s="19">
        <v>0.5</v>
      </c>
      <c r="I34" s="20">
        <f t="shared" si="0"/>
        <v>816.25</v>
      </c>
      <c r="K34" s="5">
        <f t="shared" si="1"/>
        <v>816.25</v>
      </c>
      <c r="M34" s="14">
        <v>0.3042</v>
      </c>
      <c r="O34" s="5">
        <f t="shared" si="2"/>
        <v>248.30325000000002</v>
      </c>
      <c r="Q34" s="16">
        <f t="shared" si="3"/>
        <v>567.94675</v>
      </c>
      <c r="S34" s="16">
        <f t="shared" si="4"/>
        <v>0</v>
      </c>
    </row>
    <row r="35" spans="1:19" ht="11.25">
      <c r="A35" s="4" t="s">
        <v>30</v>
      </c>
      <c r="C35" s="3" t="s">
        <v>159</v>
      </c>
      <c r="E35" s="20">
        <v>2285.5</v>
      </c>
      <c r="F35" s="20" t="e">
        <f>E42+#REF!</f>
        <v>#REF!</v>
      </c>
      <c r="G35" s="19">
        <v>0.5</v>
      </c>
      <c r="I35" s="20">
        <f t="shared" si="0"/>
        <v>1142.75</v>
      </c>
      <c r="K35" s="5">
        <f t="shared" si="1"/>
        <v>1142.75</v>
      </c>
      <c r="M35" s="14">
        <v>0.3358</v>
      </c>
      <c r="O35" s="5">
        <f t="shared" si="2"/>
        <v>383.73544999999996</v>
      </c>
      <c r="Q35" s="16">
        <f t="shared" si="3"/>
        <v>759.0145500000001</v>
      </c>
      <c r="S35" s="16">
        <f t="shared" si="4"/>
        <v>0</v>
      </c>
    </row>
    <row r="36" spans="1:19" ht="11.25">
      <c r="A36" s="4" t="s">
        <v>31</v>
      </c>
      <c r="C36" s="3" t="s">
        <v>160</v>
      </c>
      <c r="E36" s="20">
        <v>0</v>
      </c>
      <c r="F36" s="20" t="e">
        <f>E44+#REF!</f>
        <v>#REF!</v>
      </c>
      <c r="G36" s="19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2"/>
        <v>0</v>
      </c>
      <c r="Q36" s="16">
        <f t="shared" si="3"/>
        <v>0</v>
      </c>
      <c r="S36" s="16">
        <f t="shared" si="4"/>
        <v>0</v>
      </c>
    </row>
    <row r="37" spans="1:22" ht="11.25">
      <c r="A37" s="4" t="s">
        <v>32</v>
      </c>
      <c r="C37" s="3" t="s">
        <v>161</v>
      </c>
      <c r="E37" s="20">
        <v>13060</v>
      </c>
      <c r="F37" s="20" t="e">
        <f>E45+#REF!</f>
        <v>#REF!</v>
      </c>
      <c r="G37" s="19">
        <v>0.5</v>
      </c>
      <c r="I37" s="20">
        <f t="shared" si="0"/>
        <v>6530</v>
      </c>
      <c r="K37" s="5">
        <f t="shared" si="1"/>
        <v>6530</v>
      </c>
      <c r="M37" s="14">
        <v>0.4611</v>
      </c>
      <c r="O37" s="5">
        <f t="shared" si="2"/>
        <v>3010.983</v>
      </c>
      <c r="Q37" s="16">
        <f t="shared" si="3"/>
        <v>3519.017</v>
      </c>
      <c r="S37" s="16">
        <f t="shared" si="4"/>
        <v>0</v>
      </c>
      <c r="V37" s="16"/>
    </row>
    <row r="38" spans="1:22" ht="11.25">
      <c r="A38" s="4" t="s">
        <v>33</v>
      </c>
      <c r="C38" s="3" t="s">
        <v>162</v>
      </c>
      <c r="E38" s="20">
        <v>1959</v>
      </c>
      <c r="F38" s="20" t="e">
        <f>E46+#REF!</f>
        <v>#REF!</v>
      </c>
      <c r="G38" s="19">
        <v>0.5</v>
      </c>
      <c r="I38" s="20">
        <f t="shared" si="0"/>
        <v>979.5</v>
      </c>
      <c r="K38" s="5">
        <f t="shared" si="1"/>
        <v>979.5</v>
      </c>
      <c r="M38" s="14">
        <v>0.4584</v>
      </c>
      <c r="O38" s="5">
        <f t="shared" si="2"/>
        <v>449.0028</v>
      </c>
      <c r="Q38" s="16">
        <f t="shared" si="3"/>
        <v>530.4972</v>
      </c>
      <c r="S38" s="16">
        <f t="shared" si="4"/>
        <v>0</v>
      </c>
      <c r="U38" s="16"/>
      <c r="V38" s="16"/>
    </row>
    <row r="39" spans="1:19" ht="11.25">
      <c r="A39" s="4" t="s">
        <v>34</v>
      </c>
      <c r="C39" s="3" t="s">
        <v>163</v>
      </c>
      <c r="E39" s="20">
        <v>326.5</v>
      </c>
      <c r="F39" s="20" t="e">
        <f>E47+#REF!</f>
        <v>#REF!</v>
      </c>
      <c r="G39" s="19">
        <v>0.5</v>
      </c>
      <c r="I39" s="20">
        <f t="shared" si="0"/>
        <v>163.25</v>
      </c>
      <c r="K39" s="5">
        <f t="shared" si="1"/>
        <v>163.25</v>
      </c>
      <c r="M39" s="14">
        <v>0.2324</v>
      </c>
      <c r="O39" s="5">
        <f t="shared" si="2"/>
        <v>37.939299999999996</v>
      </c>
      <c r="Q39" s="16">
        <f t="shared" si="3"/>
        <v>125.3107</v>
      </c>
      <c r="S39" s="16">
        <f t="shared" si="4"/>
        <v>0</v>
      </c>
    </row>
    <row r="40" spans="1:19" ht="11.25">
      <c r="A40" s="4" t="s">
        <v>35</v>
      </c>
      <c r="C40" s="3" t="s">
        <v>164</v>
      </c>
      <c r="E40" s="20">
        <v>0</v>
      </c>
      <c r="F40" s="20" t="e">
        <f>E48+#REF!</f>
        <v>#REF!</v>
      </c>
      <c r="G40" s="19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2"/>
        <v>0</v>
      </c>
      <c r="Q40" s="16">
        <f t="shared" si="3"/>
        <v>0</v>
      </c>
      <c r="S40" s="16">
        <f t="shared" si="4"/>
        <v>0</v>
      </c>
    </row>
    <row r="41" spans="1:19" ht="11.25">
      <c r="A41" s="4" t="s">
        <v>36</v>
      </c>
      <c r="C41" s="3" t="s">
        <v>165</v>
      </c>
      <c r="E41" s="20">
        <v>3265</v>
      </c>
      <c r="F41" s="20" t="e">
        <f>E49+#REF!</f>
        <v>#REF!</v>
      </c>
      <c r="G41" s="19">
        <v>0.5</v>
      </c>
      <c r="I41" s="20">
        <f t="shared" si="0"/>
        <v>1632.5</v>
      </c>
      <c r="K41" s="5">
        <f t="shared" si="1"/>
        <v>1632.5</v>
      </c>
      <c r="M41" s="14">
        <v>0.283</v>
      </c>
      <c r="O41" s="5">
        <f t="shared" si="2"/>
        <v>461.99749999999995</v>
      </c>
      <c r="Q41" s="16">
        <f t="shared" si="3"/>
        <v>1170.5025</v>
      </c>
      <c r="S41" s="16">
        <f t="shared" si="4"/>
        <v>0</v>
      </c>
    </row>
    <row r="42" spans="1:19" ht="11.25">
      <c r="A42" s="4" t="s">
        <v>37</v>
      </c>
      <c r="C42" s="3" t="s">
        <v>166</v>
      </c>
      <c r="E42" s="20">
        <v>0</v>
      </c>
      <c r="F42" s="20" t="e">
        <f>E50+#REF!</f>
        <v>#REF!</v>
      </c>
      <c r="G42" s="19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2"/>
        <v>0</v>
      </c>
      <c r="Q42" s="16">
        <f t="shared" si="3"/>
        <v>0</v>
      </c>
      <c r="S42" s="16">
        <f t="shared" si="4"/>
        <v>0</v>
      </c>
    </row>
    <row r="43" spans="1:19" ht="11.25">
      <c r="A43" s="4" t="s">
        <v>38</v>
      </c>
      <c r="C43" s="3" t="s">
        <v>167</v>
      </c>
      <c r="E43" s="20">
        <v>326.5</v>
      </c>
      <c r="F43" s="20" t="e">
        <f>E51+#REF!</f>
        <v>#REF!</v>
      </c>
      <c r="G43" s="19">
        <v>0.5</v>
      </c>
      <c r="I43" s="20">
        <f t="shared" si="0"/>
        <v>163.25</v>
      </c>
      <c r="K43" s="5">
        <f t="shared" si="1"/>
        <v>163.25</v>
      </c>
      <c r="M43" s="14">
        <v>0.2898</v>
      </c>
      <c r="O43" s="5">
        <f t="shared" si="2"/>
        <v>47.30985</v>
      </c>
      <c r="Q43" s="16">
        <f t="shared" si="3"/>
        <v>115.94015</v>
      </c>
      <c r="S43" s="16">
        <f t="shared" si="4"/>
        <v>0</v>
      </c>
    </row>
    <row r="44" spans="1:19" ht="11.25">
      <c r="A44" s="4" t="s">
        <v>39</v>
      </c>
      <c r="C44" s="3" t="s">
        <v>168</v>
      </c>
      <c r="E44" s="20">
        <v>5700.719999999999</v>
      </c>
      <c r="F44" s="20" t="e">
        <f>E52+#REF!</f>
        <v>#REF!</v>
      </c>
      <c r="G44" s="19">
        <v>0.5</v>
      </c>
      <c r="I44" s="20">
        <f t="shared" si="0"/>
        <v>2850.3599999999997</v>
      </c>
      <c r="K44" s="5">
        <f t="shared" si="1"/>
        <v>2850.3599999999997</v>
      </c>
      <c r="M44" s="14">
        <v>0.3687</v>
      </c>
      <c r="O44" s="5">
        <f t="shared" si="2"/>
        <v>1050.9277319999999</v>
      </c>
      <c r="Q44" s="16">
        <f t="shared" si="3"/>
        <v>1799.4322679999998</v>
      </c>
      <c r="S44" s="16">
        <f t="shared" si="4"/>
        <v>0</v>
      </c>
    </row>
    <row r="45" spans="1:19" ht="11.25">
      <c r="A45" s="4" t="s">
        <v>40</v>
      </c>
      <c r="C45" s="3" t="s">
        <v>169</v>
      </c>
      <c r="E45" s="20">
        <v>1295</v>
      </c>
      <c r="F45" s="20" t="e">
        <f>E54+#REF!</f>
        <v>#REF!</v>
      </c>
      <c r="G45" s="19">
        <v>0.5</v>
      </c>
      <c r="I45" s="20">
        <f t="shared" si="0"/>
        <v>647.5</v>
      </c>
      <c r="K45" s="5">
        <f t="shared" si="1"/>
        <v>647.5</v>
      </c>
      <c r="M45" s="14">
        <v>0.4871</v>
      </c>
      <c r="O45" s="5">
        <f t="shared" si="2"/>
        <v>315.39725</v>
      </c>
      <c r="Q45" s="16">
        <f t="shared" si="3"/>
        <v>332.10275</v>
      </c>
      <c r="S45" s="16">
        <f t="shared" si="4"/>
        <v>0</v>
      </c>
    </row>
    <row r="46" spans="1:19" ht="11.25">
      <c r="A46" s="4" t="s">
        <v>41</v>
      </c>
      <c r="C46" s="3" t="s">
        <v>170</v>
      </c>
      <c r="E46" s="20">
        <v>1306</v>
      </c>
      <c r="F46" s="20" t="e">
        <f>E55+#REF!</f>
        <v>#REF!</v>
      </c>
      <c r="G46" s="19">
        <v>0.5</v>
      </c>
      <c r="I46" s="20">
        <f t="shared" si="0"/>
        <v>653</v>
      </c>
      <c r="K46" s="5">
        <f t="shared" si="1"/>
        <v>653</v>
      </c>
      <c r="M46" s="14">
        <v>0.2109</v>
      </c>
      <c r="O46" s="5">
        <f t="shared" si="2"/>
        <v>137.7177</v>
      </c>
      <c r="Q46" s="16">
        <f t="shared" si="3"/>
        <v>515.2823</v>
      </c>
      <c r="S46" s="16">
        <f t="shared" si="4"/>
        <v>0</v>
      </c>
    </row>
    <row r="47" spans="1:19" ht="11.25">
      <c r="A47" s="4" t="s">
        <v>42</v>
      </c>
      <c r="C47" s="3" t="s">
        <v>171</v>
      </c>
      <c r="E47" s="20">
        <v>0</v>
      </c>
      <c r="F47" s="20" t="e">
        <f>E56+#REF!</f>
        <v>#REF!</v>
      </c>
      <c r="G47" s="19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2"/>
        <v>0</v>
      </c>
      <c r="Q47" s="16">
        <f t="shared" si="3"/>
        <v>0</v>
      </c>
      <c r="S47" s="16">
        <f t="shared" si="4"/>
        <v>0</v>
      </c>
    </row>
    <row r="48" spans="1:19" ht="11.25">
      <c r="A48" s="4" t="s">
        <v>43</v>
      </c>
      <c r="C48" s="3" t="s">
        <v>172</v>
      </c>
      <c r="E48" s="20">
        <v>653</v>
      </c>
      <c r="F48" s="20" t="e">
        <f>E57+#REF!</f>
        <v>#REF!</v>
      </c>
      <c r="G48" s="19">
        <v>0.5</v>
      </c>
      <c r="I48" s="20">
        <f t="shared" si="0"/>
        <v>326.5</v>
      </c>
      <c r="K48" s="5">
        <f t="shared" si="1"/>
        <v>326.5</v>
      </c>
      <c r="M48" s="14">
        <v>0.2266</v>
      </c>
      <c r="O48" s="5">
        <f t="shared" si="2"/>
        <v>73.9849</v>
      </c>
      <c r="Q48" s="16">
        <f t="shared" si="3"/>
        <v>252.51510000000002</v>
      </c>
      <c r="S48" s="16">
        <f t="shared" si="4"/>
        <v>0</v>
      </c>
    </row>
    <row r="49" spans="1:21" ht="11.25">
      <c r="A49" s="4" t="s">
        <v>44</v>
      </c>
      <c r="C49" s="3" t="s">
        <v>173</v>
      </c>
      <c r="E49" s="20">
        <v>653</v>
      </c>
      <c r="F49" s="20" t="e">
        <f>E59+#REF!</f>
        <v>#REF!</v>
      </c>
      <c r="G49" s="19">
        <v>0.5</v>
      </c>
      <c r="I49" s="20">
        <f t="shared" si="0"/>
        <v>326.5</v>
      </c>
      <c r="K49" s="5">
        <f t="shared" si="1"/>
        <v>326.5</v>
      </c>
      <c r="M49" s="14">
        <v>0.2335</v>
      </c>
      <c r="O49" s="5">
        <f t="shared" si="2"/>
        <v>76.23775</v>
      </c>
      <c r="Q49" s="16">
        <f t="shared" si="3"/>
        <v>250.26225</v>
      </c>
      <c r="S49" s="16">
        <f t="shared" si="4"/>
        <v>0</v>
      </c>
      <c r="U49" s="16"/>
    </row>
    <row r="50" spans="1:19" ht="11.25">
      <c r="A50" s="4" t="s">
        <v>45</v>
      </c>
      <c r="C50" s="3" t="s">
        <v>174</v>
      </c>
      <c r="E50" s="20">
        <v>653</v>
      </c>
      <c r="F50" s="20" t="e">
        <f>E60+#REF!</f>
        <v>#REF!</v>
      </c>
      <c r="G50" s="19">
        <v>0.5</v>
      </c>
      <c r="I50" s="20">
        <f t="shared" si="0"/>
        <v>326.5</v>
      </c>
      <c r="K50" s="5">
        <f t="shared" si="1"/>
        <v>326.5</v>
      </c>
      <c r="M50" s="14">
        <v>0.4444</v>
      </c>
      <c r="O50" s="5">
        <f t="shared" si="2"/>
        <v>145.0966</v>
      </c>
      <c r="Q50" s="16">
        <f t="shared" si="3"/>
        <v>181.4034</v>
      </c>
      <c r="S50" s="16">
        <f t="shared" si="4"/>
        <v>0</v>
      </c>
    </row>
    <row r="51" spans="1:19" ht="11.25">
      <c r="A51" s="4" t="s">
        <v>46</v>
      </c>
      <c r="C51" s="3" t="s">
        <v>175</v>
      </c>
      <c r="E51" s="20">
        <v>6042.55</v>
      </c>
      <c r="F51" s="20" t="e">
        <f>E61+#REF!</f>
        <v>#REF!</v>
      </c>
      <c r="G51" s="19">
        <v>0.5</v>
      </c>
      <c r="I51" s="20">
        <f t="shared" si="0"/>
        <v>3021.275</v>
      </c>
      <c r="K51" s="5">
        <f t="shared" si="1"/>
        <v>3021.275</v>
      </c>
      <c r="M51" s="14">
        <v>0.3755</v>
      </c>
      <c r="O51" s="5">
        <f t="shared" si="2"/>
        <v>1134.4887625000001</v>
      </c>
      <c r="Q51" s="16">
        <f t="shared" si="3"/>
        <v>1886.7862375</v>
      </c>
      <c r="S51" s="16">
        <f t="shared" si="4"/>
        <v>0</v>
      </c>
    </row>
    <row r="52" spans="1:19" ht="11.25">
      <c r="A52" s="4" t="s">
        <v>47</v>
      </c>
      <c r="C52" s="3" t="s">
        <v>176</v>
      </c>
      <c r="E52" s="20">
        <v>653</v>
      </c>
      <c r="F52" s="20" t="e">
        <f>E62+#REF!</f>
        <v>#REF!</v>
      </c>
      <c r="G52" s="19">
        <v>0.5</v>
      </c>
      <c r="I52" s="20">
        <f t="shared" si="0"/>
        <v>326.5</v>
      </c>
      <c r="K52" s="5">
        <f t="shared" si="1"/>
        <v>326.5</v>
      </c>
      <c r="M52" s="14">
        <v>0.2786</v>
      </c>
      <c r="O52" s="5">
        <f t="shared" si="2"/>
        <v>90.9629</v>
      </c>
      <c r="Q52" s="16">
        <f t="shared" si="3"/>
        <v>235.5371</v>
      </c>
      <c r="S52" s="16">
        <f t="shared" si="4"/>
        <v>0</v>
      </c>
    </row>
    <row r="53" spans="1:19" ht="11.25">
      <c r="A53" s="4" t="s">
        <v>48</v>
      </c>
      <c r="C53" s="3" t="s">
        <v>177</v>
      </c>
      <c r="E53" s="20">
        <v>0</v>
      </c>
      <c r="F53" s="20" t="e">
        <f>E63+#REF!</f>
        <v>#REF!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2"/>
        <v>0</v>
      </c>
      <c r="Q53" s="16">
        <f t="shared" si="3"/>
        <v>0</v>
      </c>
      <c r="S53" s="16">
        <f t="shared" si="4"/>
        <v>0</v>
      </c>
    </row>
    <row r="54" spans="1:19" ht="11.25">
      <c r="A54" s="4" t="s">
        <v>49</v>
      </c>
      <c r="C54" s="3" t="s">
        <v>178</v>
      </c>
      <c r="E54" s="20">
        <v>1632.5</v>
      </c>
      <c r="F54" s="20" t="e">
        <f>E64+#REF!</f>
        <v>#REF!</v>
      </c>
      <c r="G54" s="19">
        <v>0.5</v>
      </c>
      <c r="I54" s="20">
        <f t="shared" si="0"/>
        <v>816.25</v>
      </c>
      <c r="K54" s="5">
        <f t="shared" si="1"/>
        <v>816.25</v>
      </c>
      <c r="M54" s="14">
        <v>0.3613</v>
      </c>
      <c r="O54" s="5">
        <f t="shared" si="2"/>
        <v>294.911125</v>
      </c>
      <c r="Q54" s="16">
        <f t="shared" si="3"/>
        <v>521.3388749999999</v>
      </c>
      <c r="S54" s="16">
        <f t="shared" si="4"/>
        <v>0</v>
      </c>
    </row>
    <row r="55" spans="1:19" ht="11.25">
      <c r="A55" s="4" t="s">
        <v>50</v>
      </c>
      <c r="C55" s="3" t="s">
        <v>179</v>
      </c>
      <c r="E55" s="20">
        <v>0</v>
      </c>
      <c r="F55" s="20" t="e">
        <f>E65+#REF!</f>
        <v>#REF!</v>
      </c>
      <c r="G55" s="19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2"/>
        <v>0</v>
      </c>
      <c r="Q55" s="16">
        <f t="shared" si="3"/>
        <v>0</v>
      </c>
      <c r="S55" s="16">
        <f t="shared" si="4"/>
        <v>0</v>
      </c>
    </row>
    <row r="56" spans="1:19" ht="11.25">
      <c r="A56" s="4" t="s">
        <v>51</v>
      </c>
      <c r="C56" s="3" t="s">
        <v>180</v>
      </c>
      <c r="E56" s="20">
        <v>0</v>
      </c>
      <c r="F56" s="20" t="e">
        <f>E66+#REF!</f>
        <v>#REF!</v>
      </c>
      <c r="G56" s="19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2"/>
        <v>0</v>
      </c>
      <c r="Q56" s="16">
        <f t="shared" si="3"/>
        <v>0</v>
      </c>
      <c r="S56" s="16">
        <f t="shared" si="4"/>
        <v>0</v>
      </c>
    </row>
    <row r="57" spans="1:19" ht="11.25">
      <c r="A57" s="4" t="s">
        <v>52</v>
      </c>
      <c r="C57" s="3" t="s">
        <v>181</v>
      </c>
      <c r="E57" s="20">
        <v>1959</v>
      </c>
      <c r="F57" s="20" t="e">
        <f>E67+#REF!</f>
        <v>#REF!</v>
      </c>
      <c r="G57" s="19">
        <v>0.5</v>
      </c>
      <c r="I57" s="20">
        <f t="shared" si="0"/>
        <v>979.5</v>
      </c>
      <c r="K57" s="5">
        <f t="shared" si="1"/>
        <v>979.5</v>
      </c>
      <c r="M57" s="14">
        <v>0.3627</v>
      </c>
      <c r="O57" s="5">
        <f t="shared" si="2"/>
        <v>355.26465</v>
      </c>
      <c r="Q57" s="16">
        <f t="shared" si="3"/>
        <v>624.2353499999999</v>
      </c>
      <c r="S57" s="16">
        <f t="shared" si="4"/>
        <v>0</v>
      </c>
    </row>
    <row r="58" spans="1:19" ht="11.25">
      <c r="A58" s="4" t="s">
        <v>53</v>
      </c>
      <c r="C58" s="3" t="s">
        <v>182</v>
      </c>
      <c r="E58" s="20">
        <v>0</v>
      </c>
      <c r="F58" s="20" t="e">
        <f>E68+#REF!</f>
        <v>#REF!</v>
      </c>
      <c r="G58" s="19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2"/>
        <v>0</v>
      </c>
      <c r="Q58" s="16">
        <f t="shared" si="3"/>
        <v>0</v>
      </c>
      <c r="S58" s="16">
        <f t="shared" si="4"/>
        <v>0</v>
      </c>
    </row>
    <row r="59" spans="1:19" ht="11.25">
      <c r="A59" s="4" t="s">
        <v>54</v>
      </c>
      <c r="C59" s="3" t="s">
        <v>183</v>
      </c>
      <c r="E59" s="20">
        <v>326.5</v>
      </c>
      <c r="F59" s="20" t="e">
        <f>E69+#REF!</f>
        <v>#REF!</v>
      </c>
      <c r="G59" s="19">
        <v>0.5</v>
      </c>
      <c r="I59" s="20">
        <f t="shared" si="0"/>
        <v>163.25</v>
      </c>
      <c r="K59" s="5">
        <f t="shared" si="1"/>
        <v>163.25</v>
      </c>
      <c r="M59" s="14">
        <v>0.4391</v>
      </c>
      <c r="O59" s="5">
        <f t="shared" si="2"/>
        <v>71.683075</v>
      </c>
      <c r="Q59" s="16">
        <f t="shared" si="3"/>
        <v>91.566925</v>
      </c>
      <c r="S59" s="16">
        <f t="shared" si="4"/>
        <v>0</v>
      </c>
    </row>
    <row r="60" spans="1:19" ht="11.25">
      <c r="A60" s="4" t="s">
        <v>55</v>
      </c>
      <c r="C60" s="3" t="s">
        <v>184</v>
      </c>
      <c r="E60" s="20">
        <v>0</v>
      </c>
      <c r="F60" s="20" t="e">
        <f>E70+#REF!</f>
        <v>#REF!</v>
      </c>
      <c r="G60" s="19">
        <v>0.5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2"/>
        <v>0</v>
      </c>
      <c r="Q60" s="16">
        <f t="shared" si="3"/>
        <v>0</v>
      </c>
      <c r="S60" s="16">
        <f t="shared" si="4"/>
        <v>0</v>
      </c>
    </row>
    <row r="61" spans="1:19" ht="11.25">
      <c r="A61" s="4" t="s">
        <v>56</v>
      </c>
      <c r="C61" s="3" t="s">
        <v>185</v>
      </c>
      <c r="E61" s="20">
        <v>4185.5</v>
      </c>
      <c r="F61" s="20" t="e">
        <f>E71+#REF!</f>
        <v>#REF!</v>
      </c>
      <c r="G61" s="19">
        <v>0.5</v>
      </c>
      <c r="I61" s="20">
        <f t="shared" si="0"/>
        <v>2092.75</v>
      </c>
      <c r="K61" s="5">
        <f t="shared" si="1"/>
        <v>2092.75</v>
      </c>
      <c r="M61" s="17">
        <v>0.4764</v>
      </c>
      <c r="O61" s="5">
        <f t="shared" si="2"/>
        <v>996.9861</v>
      </c>
      <c r="Q61" s="16">
        <f t="shared" si="3"/>
        <v>1095.7639</v>
      </c>
      <c r="S61" s="16">
        <f t="shared" si="4"/>
        <v>0</v>
      </c>
    </row>
    <row r="62" spans="1:19" ht="11.25">
      <c r="A62" s="4" t="s">
        <v>57</v>
      </c>
      <c r="C62" s="3" t="s">
        <v>186</v>
      </c>
      <c r="E62" s="20">
        <v>1959</v>
      </c>
      <c r="F62" s="20" t="e">
        <f>E73+#REF!</f>
        <v>#REF!</v>
      </c>
      <c r="G62" s="19">
        <v>0.5</v>
      </c>
      <c r="I62" s="20">
        <f t="shared" si="0"/>
        <v>979.5</v>
      </c>
      <c r="K62" s="5">
        <f t="shared" si="1"/>
        <v>979.5</v>
      </c>
      <c r="M62" s="14">
        <v>0.4401</v>
      </c>
      <c r="O62" s="5">
        <f t="shared" si="2"/>
        <v>431.07795</v>
      </c>
      <c r="Q62" s="16">
        <f t="shared" si="3"/>
        <v>548.42205</v>
      </c>
      <c r="S62" s="16">
        <f t="shared" si="4"/>
        <v>0</v>
      </c>
    </row>
    <row r="63" spans="1:19" ht="11.25">
      <c r="A63" s="4" t="s">
        <v>58</v>
      </c>
      <c r="C63" s="3" t="s">
        <v>187</v>
      </c>
      <c r="E63" s="20">
        <v>653</v>
      </c>
      <c r="F63" s="20" t="e">
        <f>E74+#REF!</f>
        <v>#REF!</v>
      </c>
      <c r="G63" s="19">
        <v>0.5</v>
      </c>
      <c r="I63" s="20">
        <f t="shared" si="0"/>
        <v>326.5</v>
      </c>
      <c r="K63" s="5">
        <f t="shared" si="1"/>
        <v>326.5</v>
      </c>
      <c r="M63" s="14">
        <v>0.1698</v>
      </c>
      <c r="O63" s="5">
        <f t="shared" si="2"/>
        <v>55.4397</v>
      </c>
      <c r="Q63" s="16">
        <f t="shared" si="3"/>
        <v>271.0603</v>
      </c>
      <c r="S63" s="16">
        <f t="shared" si="4"/>
        <v>0</v>
      </c>
    </row>
    <row r="64" spans="1:19" ht="11.25">
      <c r="A64" s="4" t="s">
        <v>59</v>
      </c>
      <c r="C64" s="3" t="s">
        <v>188</v>
      </c>
      <c r="E64" s="20">
        <v>0</v>
      </c>
      <c r="F64" s="20" t="e">
        <f>E75+#REF!</f>
        <v>#REF!</v>
      </c>
      <c r="G64" s="19">
        <v>0.5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2"/>
        <v>0</v>
      </c>
      <c r="Q64" s="16">
        <f t="shared" si="3"/>
        <v>0</v>
      </c>
      <c r="S64" s="16">
        <f t="shared" si="4"/>
        <v>0</v>
      </c>
    </row>
    <row r="65" spans="1:19" ht="11.25">
      <c r="A65" s="4" t="s">
        <v>60</v>
      </c>
      <c r="C65" s="3" t="s">
        <v>189</v>
      </c>
      <c r="E65" s="20">
        <v>326.5</v>
      </c>
      <c r="F65" s="20" t="e">
        <f>E77+#REF!</f>
        <v>#REF!</v>
      </c>
      <c r="G65" s="19">
        <v>0.5</v>
      </c>
      <c r="I65" s="20">
        <f t="shared" si="0"/>
        <v>163.25</v>
      </c>
      <c r="K65" s="5">
        <f t="shared" si="1"/>
        <v>163.25</v>
      </c>
      <c r="M65" s="14">
        <v>0.4271</v>
      </c>
      <c r="O65" s="5">
        <f t="shared" si="2"/>
        <v>69.724075</v>
      </c>
      <c r="Q65" s="16">
        <f t="shared" si="3"/>
        <v>93.525925</v>
      </c>
      <c r="S65" s="16">
        <f t="shared" si="4"/>
        <v>0</v>
      </c>
    </row>
    <row r="66" spans="1:19" ht="11.25">
      <c r="A66" s="4" t="s">
        <v>61</v>
      </c>
      <c r="C66" s="3" t="s">
        <v>190</v>
      </c>
      <c r="E66" s="20">
        <v>653</v>
      </c>
      <c r="F66" s="20" t="e">
        <f>E78+#REF!</f>
        <v>#REF!</v>
      </c>
      <c r="G66" s="19">
        <v>0.5</v>
      </c>
      <c r="I66" s="20">
        <f t="shared" si="0"/>
        <v>326.5</v>
      </c>
      <c r="K66" s="5">
        <f t="shared" si="1"/>
        <v>326.5</v>
      </c>
      <c r="M66" s="14">
        <v>0.2286</v>
      </c>
      <c r="O66" s="5">
        <f t="shared" si="2"/>
        <v>74.6379</v>
      </c>
      <c r="Q66" s="16">
        <f t="shared" si="3"/>
        <v>251.8621</v>
      </c>
      <c r="S66" s="16">
        <f t="shared" si="4"/>
        <v>0</v>
      </c>
    </row>
    <row r="67" spans="1:19" ht="11.25">
      <c r="A67" s="4" t="s">
        <v>62</v>
      </c>
      <c r="C67" s="3" t="s">
        <v>191</v>
      </c>
      <c r="E67" s="20">
        <v>0</v>
      </c>
      <c r="F67" s="20" t="e">
        <f>E80+#REF!</f>
        <v>#REF!</v>
      </c>
      <c r="G67" s="19">
        <v>0.5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2"/>
        <v>0</v>
      </c>
      <c r="Q67" s="16">
        <f t="shared" si="3"/>
        <v>0</v>
      </c>
      <c r="S67" s="16">
        <f t="shared" si="4"/>
        <v>0</v>
      </c>
    </row>
    <row r="68" spans="1:19" ht="11.25">
      <c r="A68" s="4" t="s">
        <v>63</v>
      </c>
      <c r="C68" s="3" t="s">
        <v>192</v>
      </c>
      <c r="E68" s="20">
        <v>2285.5</v>
      </c>
      <c r="F68" s="20" t="e">
        <f>E81+#REF!</f>
        <v>#REF!</v>
      </c>
      <c r="G68" s="19">
        <v>0.5</v>
      </c>
      <c r="I68" s="20">
        <f t="shared" si="0"/>
        <v>1142.75</v>
      </c>
      <c r="K68" s="5">
        <f t="shared" si="1"/>
        <v>1142.75</v>
      </c>
      <c r="M68" s="14">
        <v>0.2834</v>
      </c>
      <c r="O68" s="5">
        <f t="shared" si="2"/>
        <v>323.85535</v>
      </c>
      <c r="Q68" s="16">
        <f t="shared" si="3"/>
        <v>818.89465</v>
      </c>
      <c r="S68" s="16">
        <f t="shared" si="4"/>
        <v>0</v>
      </c>
    </row>
    <row r="69" spans="1:19" ht="11.25">
      <c r="A69" s="4" t="s">
        <v>64</v>
      </c>
      <c r="C69" s="3" t="s">
        <v>193</v>
      </c>
      <c r="E69" s="20">
        <v>326.5</v>
      </c>
      <c r="F69" s="20" t="e">
        <f>E82+#REF!</f>
        <v>#REF!</v>
      </c>
      <c r="G69" s="19">
        <v>0.5</v>
      </c>
      <c r="I69" s="20">
        <f t="shared" si="0"/>
        <v>163.25</v>
      </c>
      <c r="K69" s="5">
        <f t="shared" si="1"/>
        <v>163.25</v>
      </c>
      <c r="M69" s="14">
        <v>0.3132</v>
      </c>
      <c r="O69" s="5">
        <f t="shared" si="2"/>
        <v>51.1299</v>
      </c>
      <c r="Q69" s="16">
        <f t="shared" si="3"/>
        <v>112.12010000000001</v>
      </c>
      <c r="S69" s="16">
        <f t="shared" si="4"/>
        <v>0</v>
      </c>
    </row>
    <row r="70" spans="1:19" ht="11.25">
      <c r="A70" s="4" t="s">
        <v>65</v>
      </c>
      <c r="C70" s="3" t="s">
        <v>194</v>
      </c>
      <c r="E70" s="20">
        <v>979.5</v>
      </c>
      <c r="F70" s="20" t="e">
        <f>E84+#REF!</f>
        <v>#REF!</v>
      </c>
      <c r="G70" s="19">
        <v>0.5</v>
      </c>
      <c r="I70" s="20">
        <f t="shared" si="0"/>
        <v>489.75</v>
      </c>
      <c r="K70" s="5">
        <f t="shared" si="1"/>
        <v>489.75</v>
      </c>
      <c r="M70" s="14">
        <v>0.4329</v>
      </c>
      <c r="O70" s="5">
        <f t="shared" si="2"/>
        <v>212.012775</v>
      </c>
      <c r="Q70" s="16">
        <f t="shared" si="3"/>
        <v>277.73722499999997</v>
      </c>
      <c r="S70" s="16">
        <f t="shared" si="4"/>
        <v>0</v>
      </c>
    </row>
    <row r="71" spans="1:19" ht="11.25">
      <c r="A71" s="4" t="s">
        <v>66</v>
      </c>
      <c r="C71" s="3" t="s">
        <v>195</v>
      </c>
      <c r="E71" s="20">
        <v>1632.5</v>
      </c>
      <c r="F71" s="20" t="e">
        <f>E85+#REF!</f>
        <v>#REF!</v>
      </c>
      <c r="G71" s="19">
        <v>0.5</v>
      </c>
      <c r="I71" s="20">
        <f t="shared" si="0"/>
        <v>816.25</v>
      </c>
      <c r="K71" s="5">
        <f t="shared" si="1"/>
        <v>816.25</v>
      </c>
      <c r="M71" s="14">
        <v>0.1971</v>
      </c>
      <c r="O71" s="5">
        <f t="shared" si="2"/>
        <v>160.88287499999998</v>
      </c>
      <c r="Q71" s="16">
        <f t="shared" si="3"/>
        <v>655.367125</v>
      </c>
      <c r="S71" s="16">
        <f t="shared" si="4"/>
        <v>0</v>
      </c>
    </row>
    <row r="72" spans="1:19" ht="11.25">
      <c r="A72" s="4" t="s">
        <v>67</v>
      </c>
      <c r="C72" s="3" t="s">
        <v>196</v>
      </c>
      <c r="E72" s="20">
        <v>0</v>
      </c>
      <c r="F72" s="20" t="e">
        <f>E86+#REF!</f>
        <v>#REF!</v>
      </c>
      <c r="G72" s="19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2"/>
        <v>0</v>
      </c>
      <c r="Q72" s="16">
        <f t="shared" si="3"/>
        <v>0</v>
      </c>
      <c r="S72" s="16">
        <f t="shared" si="4"/>
        <v>0</v>
      </c>
    </row>
    <row r="73" spans="1:19" ht="11.25">
      <c r="A73" s="4" t="s">
        <v>68</v>
      </c>
      <c r="C73" s="3" t="s">
        <v>197</v>
      </c>
      <c r="E73" s="20">
        <v>0</v>
      </c>
      <c r="F73" s="20" t="e">
        <f>E87+#REF!</f>
        <v>#REF!</v>
      </c>
      <c r="G73" s="19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2"/>
        <v>0</v>
      </c>
      <c r="Q73" s="16">
        <f t="shared" si="3"/>
        <v>0</v>
      </c>
      <c r="S73" s="16">
        <f t="shared" si="4"/>
        <v>0</v>
      </c>
    </row>
    <row r="74" spans="1:19" ht="11.25">
      <c r="A74" s="4" t="s">
        <v>69</v>
      </c>
      <c r="C74" s="3" t="s">
        <v>198</v>
      </c>
      <c r="E74" s="20">
        <v>653</v>
      </c>
      <c r="F74" s="20" t="e">
        <f>E88+#REF!</f>
        <v>#REF!</v>
      </c>
      <c r="G74" s="19">
        <v>0.5</v>
      </c>
      <c r="I74" s="20">
        <f aca="true" t="shared" si="5" ref="I74:I136">E74*G74</f>
        <v>326.5</v>
      </c>
      <c r="K74" s="5">
        <f aca="true" t="shared" si="6" ref="K74:K136">E74-I74</f>
        <v>326.5</v>
      </c>
      <c r="M74" s="14">
        <v>0.4083</v>
      </c>
      <c r="O74" s="5">
        <f aca="true" t="shared" si="7" ref="O74:O136">K74*M74</f>
        <v>133.30995</v>
      </c>
      <c r="Q74" s="16">
        <f aca="true" t="shared" si="8" ref="Q74:Q136">K74-O74</f>
        <v>193.19005</v>
      </c>
      <c r="S74" s="16">
        <f aca="true" t="shared" si="9" ref="S74:S136">E74-(I74+O74+Q74)</f>
        <v>0</v>
      </c>
    </row>
    <row r="75" spans="1:19" ht="11.25">
      <c r="A75" s="4" t="s">
        <v>70</v>
      </c>
      <c r="C75" s="3" t="s">
        <v>199</v>
      </c>
      <c r="E75" s="20">
        <v>0</v>
      </c>
      <c r="F75" s="20" t="e">
        <f>E89+#REF!</f>
        <v>#REF!</v>
      </c>
      <c r="G75" s="19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t="shared" si="7"/>
        <v>0</v>
      </c>
      <c r="Q75" s="16">
        <f t="shared" si="8"/>
        <v>0</v>
      </c>
      <c r="S75" s="16">
        <f t="shared" si="9"/>
        <v>0</v>
      </c>
    </row>
    <row r="76" spans="1:19" ht="11.25">
      <c r="A76" s="4" t="s">
        <v>71</v>
      </c>
      <c r="C76" s="3" t="s">
        <v>200</v>
      </c>
      <c r="E76" s="20">
        <v>326.5</v>
      </c>
      <c r="F76" s="20" t="e">
        <f>E90+#REF!</f>
        <v>#REF!</v>
      </c>
      <c r="G76" s="19">
        <v>0.5</v>
      </c>
      <c r="I76" s="20">
        <f t="shared" si="5"/>
        <v>163.25</v>
      </c>
      <c r="K76" s="5">
        <f t="shared" si="6"/>
        <v>163.25</v>
      </c>
      <c r="M76" s="14">
        <v>0.2539</v>
      </c>
      <c r="O76" s="5">
        <f t="shared" si="7"/>
        <v>41.449175000000004</v>
      </c>
      <c r="Q76" s="16">
        <f t="shared" si="8"/>
        <v>121.800825</v>
      </c>
      <c r="S76" s="16">
        <f t="shared" si="9"/>
        <v>0</v>
      </c>
    </row>
    <row r="77" spans="1:19" ht="11.25">
      <c r="A77" s="4" t="s">
        <v>72</v>
      </c>
      <c r="C77" s="3" t="s">
        <v>201</v>
      </c>
      <c r="E77" s="20">
        <v>0</v>
      </c>
      <c r="F77" s="20" t="e">
        <f>E91+#REF!</f>
        <v>#REF!</v>
      </c>
      <c r="G77" s="19">
        <v>0.5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7"/>
        <v>0</v>
      </c>
      <c r="Q77" s="16">
        <f t="shared" si="8"/>
        <v>0</v>
      </c>
      <c r="S77" s="16">
        <f t="shared" si="9"/>
        <v>0</v>
      </c>
    </row>
    <row r="78" spans="1:19" ht="11.25">
      <c r="A78" s="4" t="s">
        <v>73</v>
      </c>
      <c r="C78" s="3" t="s">
        <v>202</v>
      </c>
      <c r="E78" s="20">
        <v>326.5</v>
      </c>
      <c r="F78" s="20" t="e">
        <f>E92+#REF!</f>
        <v>#REF!</v>
      </c>
      <c r="G78" s="19">
        <v>0.5</v>
      </c>
      <c r="I78" s="20">
        <f t="shared" si="5"/>
        <v>163.25</v>
      </c>
      <c r="K78" s="5">
        <f t="shared" si="6"/>
        <v>163.25</v>
      </c>
      <c r="M78" s="14">
        <v>0.4342</v>
      </c>
      <c r="O78" s="5">
        <f t="shared" si="7"/>
        <v>70.88315</v>
      </c>
      <c r="Q78" s="16">
        <f t="shared" si="8"/>
        <v>92.36685</v>
      </c>
      <c r="S78" s="16">
        <f t="shared" si="9"/>
        <v>0</v>
      </c>
    </row>
    <row r="79" spans="1:19" ht="11.25">
      <c r="A79" s="4" t="s">
        <v>74</v>
      </c>
      <c r="C79" s="3" t="s">
        <v>203</v>
      </c>
      <c r="E79" s="20">
        <v>0</v>
      </c>
      <c r="F79" s="20" t="e">
        <f>E93+#REF!</f>
        <v>#REF!</v>
      </c>
      <c r="G79" s="19">
        <v>0.5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7"/>
        <v>0</v>
      </c>
      <c r="Q79" s="16">
        <f t="shared" si="8"/>
        <v>0</v>
      </c>
      <c r="S79" s="16">
        <f t="shared" si="9"/>
        <v>0</v>
      </c>
    </row>
    <row r="80" spans="1:19" ht="11.25">
      <c r="A80" s="4" t="s">
        <v>75</v>
      </c>
      <c r="C80" s="3" t="s">
        <v>204</v>
      </c>
      <c r="E80" s="20">
        <v>979.5</v>
      </c>
      <c r="F80" s="20" t="e">
        <f>E94+#REF!</f>
        <v>#REF!</v>
      </c>
      <c r="G80" s="19">
        <v>0.5</v>
      </c>
      <c r="I80" s="20">
        <f t="shared" si="5"/>
        <v>489.75</v>
      </c>
      <c r="K80" s="5">
        <f t="shared" si="6"/>
        <v>489.75</v>
      </c>
      <c r="M80" s="14">
        <v>0.3716</v>
      </c>
      <c r="O80" s="5">
        <f t="shared" si="7"/>
        <v>181.9911</v>
      </c>
      <c r="Q80" s="16">
        <f t="shared" si="8"/>
        <v>307.75890000000004</v>
      </c>
      <c r="S80" s="16">
        <f t="shared" si="9"/>
        <v>0</v>
      </c>
    </row>
    <row r="81" spans="1:19" ht="11.25">
      <c r="A81" s="4" t="s">
        <v>76</v>
      </c>
      <c r="C81" s="3" t="s">
        <v>205</v>
      </c>
      <c r="E81" s="20">
        <v>979.5</v>
      </c>
      <c r="F81" s="20" t="e">
        <f>E95+#REF!</f>
        <v>#REF!</v>
      </c>
      <c r="G81" s="19">
        <v>0.5</v>
      </c>
      <c r="I81" s="20">
        <f t="shared" si="5"/>
        <v>489.75</v>
      </c>
      <c r="K81" s="5">
        <f t="shared" si="6"/>
        <v>489.75</v>
      </c>
      <c r="M81" s="14">
        <v>0.3414</v>
      </c>
      <c r="O81" s="5">
        <f t="shared" si="7"/>
        <v>167.20065</v>
      </c>
      <c r="Q81" s="16">
        <f t="shared" si="8"/>
        <v>322.54935</v>
      </c>
      <c r="S81" s="16">
        <f t="shared" si="9"/>
        <v>0</v>
      </c>
    </row>
    <row r="82" spans="1:19" ht="11.25">
      <c r="A82" s="4" t="s">
        <v>77</v>
      </c>
      <c r="C82" s="3" t="s">
        <v>206</v>
      </c>
      <c r="E82" s="20">
        <v>5224</v>
      </c>
      <c r="F82" s="20" t="e">
        <f>E96+#REF!</f>
        <v>#REF!</v>
      </c>
      <c r="G82" s="19">
        <v>0.5</v>
      </c>
      <c r="I82" s="20">
        <f t="shared" si="5"/>
        <v>2612</v>
      </c>
      <c r="K82" s="5">
        <f t="shared" si="6"/>
        <v>2612</v>
      </c>
      <c r="M82" s="14">
        <v>0.2923</v>
      </c>
      <c r="O82" s="5">
        <f t="shared" si="7"/>
        <v>763.4876</v>
      </c>
      <c r="Q82" s="16">
        <f t="shared" si="8"/>
        <v>1848.5124</v>
      </c>
      <c r="S82" s="16">
        <f t="shared" si="9"/>
        <v>0</v>
      </c>
    </row>
    <row r="83" spans="1:19" ht="11.25">
      <c r="A83" s="4" t="s">
        <v>78</v>
      </c>
      <c r="C83" s="3" t="s">
        <v>207</v>
      </c>
      <c r="E83" s="20">
        <v>0</v>
      </c>
      <c r="F83" s="20" t="e">
        <f>E97+#REF!</f>
        <v>#REF!</v>
      </c>
      <c r="G83" s="19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7"/>
        <v>0</v>
      </c>
      <c r="Q83" s="16">
        <f t="shared" si="8"/>
        <v>0</v>
      </c>
      <c r="S83" s="16">
        <f t="shared" si="9"/>
        <v>0</v>
      </c>
    </row>
    <row r="84" spans="1:19" ht="11.25">
      <c r="A84" s="4" t="s">
        <v>79</v>
      </c>
      <c r="C84" s="3" t="s">
        <v>208</v>
      </c>
      <c r="E84" s="20">
        <v>2285.5</v>
      </c>
      <c r="F84" s="20" t="e">
        <f>E98+#REF!</f>
        <v>#REF!</v>
      </c>
      <c r="G84" s="19">
        <v>0.5</v>
      </c>
      <c r="I84" s="20">
        <f t="shared" si="5"/>
        <v>1142.75</v>
      </c>
      <c r="K84" s="5">
        <f t="shared" si="6"/>
        <v>1142.75</v>
      </c>
      <c r="M84" s="14">
        <v>0.3227</v>
      </c>
      <c r="O84" s="5">
        <f t="shared" si="7"/>
        <v>368.765425</v>
      </c>
      <c r="Q84" s="16">
        <f t="shared" si="8"/>
        <v>773.984575</v>
      </c>
      <c r="S84" s="16">
        <f t="shared" si="9"/>
        <v>0</v>
      </c>
    </row>
    <row r="85" spans="1:19" ht="11.25">
      <c r="A85" s="4" t="s">
        <v>80</v>
      </c>
      <c r="C85" s="3" t="s">
        <v>209</v>
      </c>
      <c r="E85" s="20">
        <v>7836</v>
      </c>
      <c r="F85" s="20" t="e">
        <f>E99+#REF!</f>
        <v>#REF!</v>
      </c>
      <c r="G85" s="19">
        <v>0.5</v>
      </c>
      <c r="I85" s="20">
        <f t="shared" si="5"/>
        <v>3918</v>
      </c>
      <c r="K85" s="5">
        <f t="shared" si="6"/>
        <v>3918</v>
      </c>
      <c r="M85" s="14">
        <v>0.4397</v>
      </c>
      <c r="O85" s="5">
        <f t="shared" si="7"/>
        <v>1722.7446</v>
      </c>
      <c r="Q85" s="16">
        <f t="shared" si="8"/>
        <v>2195.2554</v>
      </c>
      <c r="S85" s="16">
        <f t="shared" si="9"/>
        <v>0</v>
      </c>
    </row>
    <row r="86" spans="1:19" ht="11.25">
      <c r="A86" s="4" t="s">
        <v>81</v>
      </c>
      <c r="C86" s="3" t="s">
        <v>210</v>
      </c>
      <c r="E86" s="20">
        <v>979.5</v>
      </c>
      <c r="F86" s="20" t="e">
        <f>E100+#REF!</f>
        <v>#REF!</v>
      </c>
      <c r="G86" s="19">
        <v>0.5</v>
      </c>
      <c r="I86" s="20">
        <f t="shared" si="5"/>
        <v>489.75</v>
      </c>
      <c r="K86" s="5">
        <f t="shared" si="6"/>
        <v>489.75</v>
      </c>
      <c r="M86" s="14">
        <v>0.2336</v>
      </c>
      <c r="O86" s="5">
        <f t="shared" si="7"/>
        <v>114.4056</v>
      </c>
      <c r="Q86" s="16">
        <f t="shared" si="8"/>
        <v>375.3444</v>
      </c>
      <c r="S86" s="16">
        <f t="shared" si="9"/>
        <v>0</v>
      </c>
    </row>
    <row r="87" spans="1:19" ht="11.25">
      <c r="A87" s="4" t="s">
        <v>82</v>
      </c>
      <c r="C87" s="3" t="s">
        <v>211</v>
      </c>
      <c r="E87" s="20">
        <v>3591.5</v>
      </c>
      <c r="F87" s="20" t="e">
        <f>E101+#REF!</f>
        <v>#REF!</v>
      </c>
      <c r="G87" s="19">
        <v>0.5</v>
      </c>
      <c r="I87" s="20">
        <f t="shared" si="5"/>
        <v>1795.75</v>
      </c>
      <c r="K87" s="5">
        <f t="shared" si="6"/>
        <v>1795.75</v>
      </c>
      <c r="M87" s="14">
        <v>0.3445</v>
      </c>
      <c r="O87" s="5">
        <f t="shared" si="7"/>
        <v>618.6358749999999</v>
      </c>
      <c r="Q87" s="16">
        <f t="shared" si="8"/>
        <v>1177.114125</v>
      </c>
      <c r="S87" s="16">
        <f t="shared" si="9"/>
        <v>0</v>
      </c>
    </row>
    <row r="88" spans="1:19" ht="11.25">
      <c r="A88" s="4" t="s">
        <v>83</v>
      </c>
      <c r="C88" s="3" t="s">
        <v>212</v>
      </c>
      <c r="E88" s="20">
        <v>1306</v>
      </c>
      <c r="F88" s="20" t="e">
        <f>E102+#REF!</f>
        <v>#REF!</v>
      </c>
      <c r="G88" s="19">
        <v>0.5</v>
      </c>
      <c r="I88" s="20">
        <f t="shared" si="5"/>
        <v>653</v>
      </c>
      <c r="K88" s="5">
        <f t="shared" si="6"/>
        <v>653</v>
      </c>
      <c r="M88" s="14">
        <v>0.1894</v>
      </c>
      <c r="O88" s="5">
        <f t="shared" si="7"/>
        <v>123.6782</v>
      </c>
      <c r="Q88" s="16">
        <f t="shared" si="8"/>
        <v>529.3217999999999</v>
      </c>
      <c r="S88" s="16">
        <f t="shared" si="9"/>
        <v>0</v>
      </c>
    </row>
    <row r="89" spans="1:19" ht="11.25">
      <c r="A89" s="4" t="s">
        <v>84</v>
      </c>
      <c r="C89" s="3" t="s">
        <v>213</v>
      </c>
      <c r="E89" s="20">
        <v>653</v>
      </c>
      <c r="F89" s="20" t="e">
        <f>E103+#REF!</f>
        <v>#REF!</v>
      </c>
      <c r="G89" s="19">
        <v>0.5</v>
      </c>
      <c r="I89" s="20">
        <f t="shared" si="5"/>
        <v>326.5</v>
      </c>
      <c r="K89" s="5">
        <f t="shared" si="6"/>
        <v>326.5</v>
      </c>
      <c r="M89" s="14">
        <v>0.3154</v>
      </c>
      <c r="O89" s="5">
        <f t="shared" si="7"/>
        <v>102.9781</v>
      </c>
      <c r="Q89" s="16">
        <f t="shared" si="8"/>
        <v>223.52190000000002</v>
      </c>
      <c r="S89" s="16">
        <f t="shared" si="9"/>
        <v>0</v>
      </c>
    </row>
    <row r="90" spans="1:19" ht="11.25">
      <c r="A90" s="4" t="s">
        <v>85</v>
      </c>
      <c r="C90" s="3" t="s">
        <v>214</v>
      </c>
      <c r="E90" s="20">
        <v>846.14</v>
      </c>
      <c r="F90" s="20" t="e">
        <f>E104+#REF!</f>
        <v>#REF!</v>
      </c>
      <c r="G90" s="19">
        <v>0.5</v>
      </c>
      <c r="I90" s="20">
        <f t="shared" si="5"/>
        <v>423.07</v>
      </c>
      <c r="K90" s="5">
        <f t="shared" si="6"/>
        <v>423.07</v>
      </c>
      <c r="M90" s="14">
        <v>0.3517</v>
      </c>
      <c r="O90" s="5">
        <f t="shared" si="7"/>
        <v>148.793719</v>
      </c>
      <c r="Q90" s="16">
        <f t="shared" si="8"/>
        <v>274.276281</v>
      </c>
      <c r="S90" s="16">
        <f t="shared" si="9"/>
        <v>0</v>
      </c>
    </row>
    <row r="91" spans="1:19" ht="11.25">
      <c r="A91" s="4" t="s">
        <v>86</v>
      </c>
      <c r="C91" s="3" t="s">
        <v>215</v>
      </c>
      <c r="E91" s="20">
        <v>653</v>
      </c>
      <c r="F91" s="20" t="e">
        <f>#REF!+#REF!</f>
        <v>#REF!</v>
      </c>
      <c r="G91" s="19">
        <v>0.5</v>
      </c>
      <c r="I91" s="20">
        <f t="shared" si="5"/>
        <v>326.5</v>
      </c>
      <c r="K91" s="5">
        <f t="shared" si="6"/>
        <v>326.5</v>
      </c>
      <c r="M91" s="14">
        <v>0.2337</v>
      </c>
      <c r="O91" s="5">
        <f t="shared" si="7"/>
        <v>76.30305</v>
      </c>
      <c r="Q91" s="16">
        <f t="shared" si="8"/>
        <v>250.19695000000002</v>
      </c>
      <c r="S91" s="16">
        <f t="shared" si="9"/>
        <v>0</v>
      </c>
    </row>
    <row r="92" spans="1:19" ht="11.25">
      <c r="A92" s="4" t="s">
        <v>87</v>
      </c>
      <c r="C92" s="3" t="s">
        <v>216</v>
      </c>
      <c r="E92" s="20">
        <v>1632.5</v>
      </c>
      <c r="F92" s="20" t="e">
        <f>E105+#REF!</f>
        <v>#REF!</v>
      </c>
      <c r="G92" s="19">
        <v>0.5</v>
      </c>
      <c r="I92" s="20">
        <f t="shared" si="5"/>
        <v>816.25</v>
      </c>
      <c r="K92" s="5">
        <f t="shared" si="6"/>
        <v>816.25</v>
      </c>
      <c r="M92" s="14">
        <v>0.323</v>
      </c>
      <c r="O92" s="5">
        <f t="shared" si="7"/>
        <v>263.64875</v>
      </c>
      <c r="Q92" s="16">
        <f t="shared" si="8"/>
        <v>552.6012499999999</v>
      </c>
      <c r="S92" s="16">
        <f t="shared" si="9"/>
        <v>0</v>
      </c>
    </row>
    <row r="93" spans="1:19" ht="11.25">
      <c r="A93" s="4" t="s">
        <v>88</v>
      </c>
      <c r="C93" s="3" t="s">
        <v>217</v>
      </c>
      <c r="E93" s="20">
        <v>3417.2</v>
      </c>
      <c r="F93" s="20" t="e">
        <f>E106+#REF!</f>
        <v>#REF!</v>
      </c>
      <c r="G93" s="19">
        <v>0.5</v>
      </c>
      <c r="I93" s="20">
        <f t="shared" si="5"/>
        <v>1708.6</v>
      </c>
      <c r="K93" s="5">
        <f t="shared" si="6"/>
        <v>1708.6</v>
      </c>
      <c r="M93" s="14">
        <v>0.4588</v>
      </c>
      <c r="O93" s="5">
        <f t="shared" si="7"/>
        <v>783.90568</v>
      </c>
      <c r="Q93" s="16">
        <f t="shared" si="8"/>
        <v>924.69432</v>
      </c>
      <c r="S93" s="16">
        <f t="shared" si="9"/>
        <v>0</v>
      </c>
    </row>
    <row r="94" spans="1:19" ht="11.25">
      <c r="A94" s="4" t="s">
        <v>89</v>
      </c>
      <c r="C94" s="3" t="s">
        <v>218</v>
      </c>
      <c r="E94" s="20">
        <v>326.5</v>
      </c>
      <c r="F94" s="20" t="e">
        <f>E107+#REF!</f>
        <v>#REF!</v>
      </c>
      <c r="G94" s="19">
        <v>0.5</v>
      </c>
      <c r="I94" s="20">
        <f t="shared" si="5"/>
        <v>163.25</v>
      </c>
      <c r="K94" s="5">
        <f t="shared" si="6"/>
        <v>163.25</v>
      </c>
      <c r="M94" s="14">
        <v>0.4439</v>
      </c>
      <c r="O94" s="5">
        <f t="shared" si="7"/>
        <v>72.46667500000001</v>
      </c>
      <c r="Q94" s="16">
        <f t="shared" si="8"/>
        <v>90.78332499999999</v>
      </c>
      <c r="S94" s="16">
        <f t="shared" si="9"/>
        <v>0</v>
      </c>
    </row>
    <row r="95" spans="1:19" ht="11.25">
      <c r="A95" s="4" t="s">
        <v>90</v>
      </c>
      <c r="C95" s="3" t="s">
        <v>219</v>
      </c>
      <c r="E95" s="20">
        <v>0</v>
      </c>
      <c r="F95" s="20" t="e">
        <f>E108+#REF!</f>
        <v>#REF!</v>
      </c>
      <c r="G95" s="19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7"/>
        <v>0</v>
      </c>
      <c r="Q95" s="16">
        <f t="shared" si="8"/>
        <v>0</v>
      </c>
      <c r="S95" s="16">
        <f t="shared" si="9"/>
        <v>0</v>
      </c>
    </row>
    <row r="96" spans="1:19" ht="11.25">
      <c r="A96" s="4" t="s">
        <v>91</v>
      </c>
      <c r="C96" s="3" t="s">
        <v>220</v>
      </c>
      <c r="E96" s="20">
        <v>326.5</v>
      </c>
      <c r="F96" s="20" t="e">
        <f>E110+#REF!</f>
        <v>#REF!</v>
      </c>
      <c r="G96" s="19">
        <v>0.5</v>
      </c>
      <c r="I96" s="20">
        <f t="shared" si="5"/>
        <v>163.25</v>
      </c>
      <c r="K96" s="5">
        <f t="shared" si="6"/>
        <v>163.25</v>
      </c>
      <c r="M96" s="14">
        <v>0.2387</v>
      </c>
      <c r="O96" s="5">
        <f t="shared" si="7"/>
        <v>38.967774999999996</v>
      </c>
      <c r="Q96" s="16">
        <f t="shared" si="8"/>
        <v>124.28222500000001</v>
      </c>
      <c r="S96" s="16">
        <f t="shared" si="9"/>
        <v>0</v>
      </c>
    </row>
    <row r="97" spans="1:19" ht="11.25">
      <c r="A97" s="4" t="s">
        <v>92</v>
      </c>
      <c r="C97" s="3" t="s">
        <v>221</v>
      </c>
      <c r="E97" s="20">
        <v>2327.62</v>
      </c>
      <c r="F97" s="20" t="e">
        <f>E111+#REF!</f>
        <v>#REF!</v>
      </c>
      <c r="G97" s="19">
        <v>0.5</v>
      </c>
      <c r="I97" s="20">
        <f t="shared" si="5"/>
        <v>1163.81</v>
      </c>
      <c r="K97" s="5">
        <f t="shared" si="6"/>
        <v>1163.81</v>
      </c>
      <c r="M97" s="14">
        <v>0.2455</v>
      </c>
      <c r="O97" s="5">
        <f t="shared" si="7"/>
        <v>285.715355</v>
      </c>
      <c r="Q97" s="16">
        <f t="shared" si="8"/>
        <v>878.0946449999999</v>
      </c>
      <c r="S97" s="16">
        <f t="shared" si="9"/>
        <v>0</v>
      </c>
    </row>
    <row r="98" spans="1:19" ht="11.25">
      <c r="A98" s="4" t="s">
        <v>93</v>
      </c>
      <c r="C98" s="3" t="s">
        <v>222</v>
      </c>
      <c r="E98" s="20">
        <v>326.5</v>
      </c>
      <c r="F98" s="20" t="e">
        <f>#REF!+#REF!</f>
        <v>#REF!</v>
      </c>
      <c r="G98" s="19">
        <v>0.5</v>
      </c>
      <c r="I98" s="20">
        <f t="shared" si="5"/>
        <v>163.25</v>
      </c>
      <c r="K98" s="5">
        <f t="shared" si="6"/>
        <v>163.25</v>
      </c>
      <c r="M98" s="14">
        <v>0.3853</v>
      </c>
      <c r="O98" s="5">
        <f t="shared" si="7"/>
        <v>62.900225</v>
      </c>
      <c r="Q98" s="16">
        <f t="shared" si="8"/>
        <v>100.349775</v>
      </c>
      <c r="S98" s="16">
        <f t="shared" si="9"/>
        <v>0</v>
      </c>
    </row>
    <row r="99" spans="1:19" ht="11.25">
      <c r="A99" s="4" t="s">
        <v>94</v>
      </c>
      <c r="C99" s="3" t="s">
        <v>223</v>
      </c>
      <c r="E99" s="20">
        <v>1306</v>
      </c>
      <c r="F99" s="20" t="e">
        <f>#REF!+#REF!</f>
        <v>#REF!</v>
      </c>
      <c r="G99" s="19">
        <v>0.5</v>
      </c>
      <c r="I99" s="20">
        <f t="shared" si="5"/>
        <v>653</v>
      </c>
      <c r="K99" s="5">
        <f t="shared" si="6"/>
        <v>653</v>
      </c>
      <c r="M99" s="14">
        <v>0.276</v>
      </c>
      <c r="O99" s="5">
        <f t="shared" si="7"/>
        <v>180.228</v>
      </c>
      <c r="Q99" s="16">
        <f t="shared" si="8"/>
        <v>472.772</v>
      </c>
      <c r="S99" s="16">
        <f t="shared" si="9"/>
        <v>0</v>
      </c>
    </row>
    <row r="100" spans="1:19" ht="11.25">
      <c r="A100" s="4" t="s">
        <v>95</v>
      </c>
      <c r="C100" s="3" t="s">
        <v>224</v>
      </c>
      <c r="E100" s="20">
        <v>0</v>
      </c>
      <c r="F100" s="20" t="e">
        <f>#REF!+#REF!</f>
        <v>#REF!</v>
      </c>
      <c r="G100" s="19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7"/>
        <v>0</v>
      </c>
      <c r="Q100" s="16">
        <f t="shared" si="8"/>
        <v>0</v>
      </c>
      <c r="S100" s="16">
        <f t="shared" si="9"/>
        <v>0</v>
      </c>
    </row>
    <row r="101" spans="1:19" ht="11.25">
      <c r="A101" s="4" t="s">
        <v>96</v>
      </c>
      <c r="C101" s="3" t="s">
        <v>225</v>
      </c>
      <c r="E101" s="20">
        <v>2285.5</v>
      </c>
      <c r="F101" s="20" t="e">
        <f>E112+#REF!</f>
        <v>#REF!</v>
      </c>
      <c r="G101" s="19">
        <v>0.5</v>
      </c>
      <c r="I101" s="20">
        <f t="shared" si="5"/>
        <v>1142.75</v>
      </c>
      <c r="K101" s="5">
        <f t="shared" si="6"/>
        <v>1142.75</v>
      </c>
      <c r="M101" s="14">
        <v>0.2755</v>
      </c>
      <c r="O101" s="5">
        <f t="shared" si="7"/>
        <v>314.827625</v>
      </c>
      <c r="Q101" s="16">
        <f t="shared" si="8"/>
        <v>827.922375</v>
      </c>
      <c r="S101" s="16">
        <f t="shared" si="9"/>
        <v>0</v>
      </c>
    </row>
    <row r="102" spans="1:19" ht="11.25">
      <c r="A102" s="4" t="s">
        <v>97</v>
      </c>
      <c r="C102" s="3" t="s">
        <v>226</v>
      </c>
      <c r="E102" s="20">
        <v>3591.5</v>
      </c>
      <c r="F102" s="20" t="e">
        <f>E113+#REF!</f>
        <v>#REF!</v>
      </c>
      <c r="G102" s="19">
        <v>0.5</v>
      </c>
      <c r="I102" s="20">
        <f t="shared" si="5"/>
        <v>1795.75</v>
      </c>
      <c r="K102" s="5">
        <f t="shared" si="6"/>
        <v>1795.75</v>
      </c>
      <c r="M102" s="14">
        <v>0.2708</v>
      </c>
      <c r="O102" s="5">
        <f t="shared" si="7"/>
        <v>486.28909999999996</v>
      </c>
      <c r="Q102" s="16">
        <f t="shared" si="8"/>
        <v>1309.4609</v>
      </c>
      <c r="S102" s="16">
        <f t="shared" si="9"/>
        <v>0</v>
      </c>
    </row>
    <row r="103" spans="1:19" ht="11.25">
      <c r="A103" s="4" t="s">
        <v>98</v>
      </c>
      <c r="C103" s="3" t="s">
        <v>227</v>
      </c>
      <c r="E103" s="20">
        <v>979.5</v>
      </c>
      <c r="F103" s="20" t="e">
        <f>E116+#REF!</f>
        <v>#REF!</v>
      </c>
      <c r="G103" s="19">
        <v>0.5</v>
      </c>
      <c r="I103" s="20">
        <f t="shared" si="5"/>
        <v>489.75</v>
      </c>
      <c r="K103" s="5">
        <f t="shared" si="6"/>
        <v>489.75</v>
      </c>
      <c r="M103" s="14">
        <v>0.3888</v>
      </c>
      <c r="O103" s="5">
        <f t="shared" si="7"/>
        <v>190.41479999999999</v>
      </c>
      <c r="Q103" s="16">
        <f t="shared" si="8"/>
        <v>299.3352</v>
      </c>
      <c r="S103" s="16">
        <f t="shared" si="9"/>
        <v>0</v>
      </c>
    </row>
    <row r="104" spans="1:19" ht="11.25">
      <c r="A104" s="4" t="s">
        <v>99</v>
      </c>
      <c r="C104" s="3" t="s">
        <v>228</v>
      </c>
      <c r="E104" s="20">
        <v>5550.5</v>
      </c>
      <c r="F104" s="20" t="e">
        <f>E117+#REF!</f>
        <v>#REF!</v>
      </c>
      <c r="G104" s="19">
        <v>0.5</v>
      </c>
      <c r="I104" s="20">
        <f t="shared" si="5"/>
        <v>2775.25</v>
      </c>
      <c r="K104" s="5">
        <f t="shared" si="6"/>
        <v>2775.25</v>
      </c>
      <c r="M104" s="14">
        <v>0.5309</v>
      </c>
      <c r="O104" s="5">
        <f t="shared" si="7"/>
        <v>1473.380225</v>
      </c>
      <c r="Q104" s="16">
        <f t="shared" si="8"/>
        <v>1301.869775</v>
      </c>
      <c r="S104" s="16">
        <f t="shared" si="9"/>
        <v>0</v>
      </c>
    </row>
    <row r="105" spans="1:19" ht="11.25">
      <c r="A105" s="4" t="s">
        <v>100</v>
      </c>
      <c r="C105" s="3" t="s">
        <v>229</v>
      </c>
      <c r="E105" s="20">
        <v>1632.5</v>
      </c>
      <c r="F105" s="20" t="e">
        <f>#REF!+#REF!</f>
        <v>#REF!</v>
      </c>
      <c r="G105" s="19">
        <v>0.5</v>
      </c>
      <c r="I105" s="20">
        <f t="shared" si="5"/>
        <v>816.25</v>
      </c>
      <c r="K105" s="5">
        <f t="shared" si="6"/>
        <v>816.25</v>
      </c>
      <c r="M105" s="14">
        <v>0.2547</v>
      </c>
      <c r="O105" s="5">
        <f t="shared" si="7"/>
        <v>207.89887499999998</v>
      </c>
      <c r="Q105" s="16">
        <f t="shared" si="8"/>
        <v>608.351125</v>
      </c>
      <c r="S105" s="16">
        <f t="shared" si="9"/>
        <v>0</v>
      </c>
    </row>
    <row r="106" spans="1:19" ht="11.25">
      <c r="A106" s="4" t="s">
        <v>101</v>
      </c>
      <c r="C106" s="3" t="s">
        <v>230</v>
      </c>
      <c r="E106" s="20">
        <v>653</v>
      </c>
      <c r="F106" s="20" t="e">
        <f>#REF!+#REF!</f>
        <v>#REF!</v>
      </c>
      <c r="G106" s="19">
        <v>0.5</v>
      </c>
      <c r="I106" s="20">
        <f t="shared" si="5"/>
        <v>326.5</v>
      </c>
      <c r="K106" s="5">
        <f t="shared" si="6"/>
        <v>326.5</v>
      </c>
      <c r="M106" s="14">
        <v>0.2329</v>
      </c>
      <c r="O106" s="5">
        <f t="shared" si="7"/>
        <v>76.04185</v>
      </c>
      <c r="Q106" s="16">
        <f t="shared" si="8"/>
        <v>250.45815</v>
      </c>
      <c r="S106" s="16">
        <f t="shared" si="9"/>
        <v>0</v>
      </c>
    </row>
    <row r="107" spans="1:19" ht="11.25">
      <c r="A107" s="4" t="s">
        <v>102</v>
      </c>
      <c r="C107" s="3" t="s">
        <v>231</v>
      </c>
      <c r="E107" s="20">
        <v>3265</v>
      </c>
      <c r="F107" s="20" t="e">
        <f>E118+#REF!</f>
        <v>#REF!</v>
      </c>
      <c r="G107" s="19">
        <v>0.5</v>
      </c>
      <c r="I107" s="20">
        <f t="shared" si="5"/>
        <v>1632.5</v>
      </c>
      <c r="K107" s="5">
        <f t="shared" si="6"/>
        <v>1632.5</v>
      </c>
      <c r="M107" s="14">
        <v>0.3068</v>
      </c>
      <c r="O107" s="5">
        <f t="shared" si="7"/>
        <v>500.85100000000006</v>
      </c>
      <c r="Q107" s="16">
        <f t="shared" si="8"/>
        <v>1131.649</v>
      </c>
      <c r="S107" s="16">
        <f t="shared" si="9"/>
        <v>0</v>
      </c>
    </row>
    <row r="108" spans="1:19" ht="11.25">
      <c r="A108" s="4" t="s">
        <v>103</v>
      </c>
      <c r="C108" s="3" t="s">
        <v>232</v>
      </c>
      <c r="E108" s="20">
        <v>2938.5</v>
      </c>
      <c r="F108" s="20" t="e">
        <f>E119+#REF!</f>
        <v>#REF!</v>
      </c>
      <c r="G108" s="19">
        <v>0.5</v>
      </c>
      <c r="I108" s="20">
        <f t="shared" si="5"/>
        <v>1469.25</v>
      </c>
      <c r="K108" s="5">
        <f t="shared" si="6"/>
        <v>1469.25</v>
      </c>
      <c r="M108" s="14">
        <v>0.3715</v>
      </c>
      <c r="O108" s="5">
        <f t="shared" si="7"/>
        <v>545.826375</v>
      </c>
      <c r="Q108" s="16">
        <f t="shared" si="8"/>
        <v>923.423625</v>
      </c>
      <c r="S108" s="16">
        <f t="shared" si="9"/>
        <v>0</v>
      </c>
    </row>
    <row r="109" spans="1:19" ht="11.25">
      <c r="A109" s="4" t="s">
        <v>104</v>
      </c>
      <c r="C109" s="3" t="s">
        <v>233</v>
      </c>
      <c r="E109" s="20">
        <v>653</v>
      </c>
      <c r="F109" s="20" t="e">
        <f>E123+#REF!</f>
        <v>#REF!</v>
      </c>
      <c r="G109" s="19">
        <v>0.5</v>
      </c>
      <c r="I109" s="20">
        <f t="shared" si="5"/>
        <v>326.5</v>
      </c>
      <c r="K109" s="5">
        <f t="shared" si="6"/>
        <v>326.5</v>
      </c>
      <c r="M109" s="14">
        <v>0.4027</v>
      </c>
      <c r="O109" s="5">
        <f t="shared" si="7"/>
        <v>131.48155</v>
      </c>
      <c r="Q109" s="16">
        <f t="shared" si="8"/>
        <v>195.01845</v>
      </c>
      <c r="S109" s="16">
        <f t="shared" si="9"/>
        <v>0</v>
      </c>
    </row>
    <row r="110" spans="1:19" ht="11.25">
      <c r="A110" s="4" t="s">
        <v>105</v>
      </c>
      <c r="C110" s="3" t="s">
        <v>234</v>
      </c>
      <c r="E110" s="20">
        <v>0</v>
      </c>
      <c r="F110" s="20" t="e">
        <f>E124+#REF!</f>
        <v>#REF!</v>
      </c>
      <c r="G110" s="19">
        <v>0.5</v>
      </c>
      <c r="I110" s="20">
        <f t="shared" si="5"/>
        <v>0</v>
      </c>
      <c r="K110" s="5">
        <f t="shared" si="6"/>
        <v>0</v>
      </c>
      <c r="M110" s="14">
        <v>0.2496</v>
      </c>
      <c r="O110" s="5">
        <f t="shared" si="7"/>
        <v>0</v>
      </c>
      <c r="Q110" s="16">
        <f t="shared" si="8"/>
        <v>0</v>
      </c>
      <c r="S110" s="16">
        <f t="shared" si="9"/>
        <v>0</v>
      </c>
    </row>
    <row r="111" spans="1:19" ht="11.25">
      <c r="A111" s="4" t="s">
        <v>106</v>
      </c>
      <c r="C111" s="3" t="s">
        <v>235</v>
      </c>
      <c r="E111" s="20">
        <v>979.5</v>
      </c>
      <c r="F111" s="20" t="e">
        <f>E125+#REF!</f>
        <v>#REF!</v>
      </c>
      <c r="G111" s="19">
        <v>0.5</v>
      </c>
      <c r="I111" s="20">
        <f t="shared" si="5"/>
        <v>489.75</v>
      </c>
      <c r="K111" s="5">
        <f t="shared" si="6"/>
        <v>489.75</v>
      </c>
      <c r="M111" s="14">
        <v>0.2223</v>
      </c>
      <c r="O111" s="5">
        <f t="shared" si="7"/>
        <v>108.871425</v>
      </c>
      <c r="Q111" s="16">
        <f t="shared" si="8"/>
        <v>380.878575</v>
      </c>
      <c r="S111" s="16">
        <f t="shared" si="9"/>
        <v>0</v>
      </c>
    </row>
    <row r="112" spans="1:19" ht="11.25">
      <c r="A112" s="4" t="s">
        <v>107</v>
      </c>
      <c r="C112" s="3" t="s">
        <v>236</v>
      </c>
      <c r="E112" s="20">
        <v>0</v>
      </c>
      <c r="F112" s="20" t="e">
        <f>E126+#REF!</f>
        <v>#REF!</v>
      </c>
      <c r="G112" s="19">
        <v>0.5</v>
      </c>
      <c r="I112" s="20">
        <f t="shared" si="5"/>
        <v>0</v>
      </c>
      <c r="K112" s="5">
        <f t="shared" si="6"/>
        <v>0</v>
      </c>
      <c r="M112" s="14">
        <v>0.371</v>
      </c>
      <c r="O112" s="5">
        <f t="shared" si="7"/>
        <v>0</v>
      </c>
      <c r="Q112" s="16">
        <f t="shared" si="8"/>
        <v>0</v>
      </c>
      <c r="S112" s="16">
        <f t="shared" si="9"/>
        <v>0</v>
      </c>
    </row>
    <row r="113" spans="1:19" ht="11.25">
      <c r="A113" s="4" t="s">
        <v>109</v>
      </c>
      <c r="C113" s="3" t="s">
        <v>237</v>
      </c>
      <c r="E113" s="20">
        <v>653</v>
      </c>
      <c r="F113" s="20" t="e">
        <f>E127+#REF!</f>
        <v>#REF!</v>
      </c>
      <c r="G113" s="19">
        <v>0.5</v>
      </c>
      <c r="I113" s="20">
        <f t="shared" si="5"/>
        <v>326.5</v>
      </c>
      <c r="K113" s="5">
        <f t="shared" si="6"/>
        <v>326.5</v>
      </c>
      <c r="M113" s="14">
        <v>0.3441</v>
      </c>
      <c r="O113" s="5">
        <f t="shared" si="7"/>
        <v>112.34865</v>
      </c>
      <c r="Q113" s="16">
        <f t="shared" si="8"/>
        <v>214.15134999999998</v>
      </c>
      <c r="S113" s="16">
        <f t="shared" si="9"/>
        <v>0</v>
      </c>
    </row>
    <row r="114" spans="1:19" ht="11.25">
      <c r="A114" s="4" t="s">
        <v>110</v>
      </c>
      <c r="C114" s="3" t="s">
        <v>238</v>
      </c>
      <c r="E114" s="20">
        <v>0</v>
      </c>
      <c r="F114" s="20" t="e">
        <f>E128+#REF!</f>
        <v>#REF!</v>
      </c>
      <c r="G114" s="19">
        <v>0.5</v>
      </c>
      <c r="I114" s="20">
        <f t="shared" si="5"/>
        <v>0</v>
      </c>
      <c r="K114" s="5">
        <f t="shared" si="6"/>
        <v>0</v>
      </c>
      <c r="M114" s="14">
        <v>0.3146</v>
      </c>
      <c r="O114" s="5">
        <f t="shared" si="7"/>
        <v>0</v>
      </c>
      <c r="Q114" s="16">
        <f t="shared" si="8"/>
        <v>0</v>
      </c>
      <c r="S114" s="16">
        <f t="shared" si="9"/>
        <v>0</v>
      </c>
    </row>
    <row r="115" spans="1:19" ht="11.25">
      <c r="A115" s="4" t="s">
        <v>108</v>
      </c>
      <c r="C115" s="3" t="s">
        <v>277</v>
      </c>
      <c r="E115" s="20">
        <v>0</v>
      </c>
      <c r="F115" s="20" t="e">
        <f>E132+#REF!</f>
        <v>#REF!</v>
      </c>
      <c r="G115" s="19">
        <v>0.5</v>
      </c>
      <c r="I115" s="20">
        <f t="shared" si="5"/>
        <v>0</v>
      </c>
      <c r="K115" s="5">
        <f t="shared" si="6"/>
        <v>0</v>
      </c>
      <c r="M115" s="14">
        <v>0.3223</v>
      </c>
      <c r="O115" s="5">
        <f t="shared" si="7"/>
        <v>0</v>
      </c>
      <c r="Q115" s="16">
        <f t="shared" si="8"/>
        <v>0</v>
      </c>
      <c r="S115" s="16">
        <f t="shared" si="9"/>
        <v>0</v>
      </c>
    </row>
    <row r="116" spans="1:19" ht="11.25">
      <c r="A116" s="4" t="s">
        <v>111</v>
      </c>
      <c r="C116" s="3" t="s">
        <v>239</v>
      </c>
      <c r="E116" s="20">
        <v>5224</v>
      </c>
      <c r="F116" s="20" t="e">
        <f>E133+#REF!</f>
        <v>#REF!</v>
      </c>
      <c r="G116" s="19">
        <v>0.5</v>
      </c>
      <c r="I116" s="20">
        <f t="shared" si="5"/>
        <v>2612</v>
      </c>
      <c r="K116" s="5">
        <f t="shared" si="6"/>
        <v>2612</v>
      </c>
      <c r="M116" s="14">
        <v>0.3808</v>
      </c>
      <c r="O116" s="5">
        <f t="shared" si="7"/>
        <v>994.6496000000001</v>
      </c>
      <c r="Q116" s="16">
        <f t="shared" si="8"/>
        <v>1617.3503999999998</v>
      </c>
      <c r="S116" s="16">
        <f t="shared" si="9"/>
        <v>0</v>
      </c>
    </row>
    <row r="117" spans="1:19" ht="11.25">
      <c r="A117" s="4" t="s">
        <v>112</v>
      </c>
      <c r="C117" s="3" t="s">
        <v>240</v>
      </c>
      <c r="E117" s="20">
        <v>1632.5</v>
      </c>
      <c r="F117" s="20" t="e">
        <f>E134+#REF!</f>
        <v>#REF!</v>
      </c>
      <c r="G117" s="19">
        <v>0.5</v>
      </c>
      <c r="I117" s="20">
        <f t="shared" si="5"/>
        <v>816.25</v>
      </c>
      <c r="K117" s="5">
        <f t="shared" si="6"/>
        <v>816.25</v>
      </c>
      <c r="M117" s="14">
        <v>0.2667</v>
      </c>
      <c r="O117" s="5">
        <f t="shared" si="7"/>
        <v>217.693875</v>
      </c>
      <c r="Q117" s="16">
        <f t="shared" si="8"/>
        <v>598.5561250000001</v>
      </c>
      <c r="S117" s="16">
        <f t="shared" si="9"/>
        <v>0</v>
      </c>
    </row>
    <row r="118" spans="1:19" ht="11.25">
      <c r="A118" s="4" t="s">
        <v>113</v>
      </c>
      <c r="C118" s="3" t="s">
        <v>241</v>
      </c>
      <c r="E118" s="20">
        <v>0</v>
      </c>
      <c r="F118" s="20" t="e">
        <f>E135+#REF!</f>
        <v>#REF!</v>
      </c>
      <c r="G118" s="19">
        <v>0.5</v>
      </c>
      <c r="I118" s="20">
        <f t="shared" si="5"/>
        <v>0</v>
      </c>
      <c r="K118" s="5">
        <f t="shared" si="6"/>
        <v>0</v>
      </c>
      <c r="M118" s="14">
        <v>0.3302</v>
      </c>
      <c r="O118" s="5">
        <f t="shared" si="7"/>
        <v>0</v>
      </c>
      <c r="Q118" s="16">
        <f t="shared" si="8"/>
        <v>0</v>
      </c>
      <c r="S118" s="16">
        <f t="shared" si="9"/>
        <v>0</v>
      </c>
    </row>
    <row r="119" spans="1:19" ht="11.25">
      <c r="A119" s="4" t="s">
        <v>114</v>
      </c>
      <c r="C119" s="3" t="s">
        <v>242</v>
      </c>
      <c r="E119" s="20">
        <v>2938.5</v>
      </c>
      <c r="F119" s="20" t="e">
        <f>E136+#REF!</f>
        <v>#REF!</v>
      </c>
      <c r="G119" s="19">
        <v>0.5</v>
      </c>
      <c r="I119" s="20">
        <f t="shared" si="5"/>
        <v>1469.25</v>
      </c>
      <c r="K119" s="5">
        <f t="shared" si="6"/>
        <v>1469.25</v>
      </c>
      <c r="M119" s="14">
        <v>0.2736</v>
      </c>
      <c r="O119" s="5">
        <f t="shared" si="7"/>
        <v>401.9868</v>
      </c>
      <c r="Q119" s="16">
        <f t="shared" si="8"/>
        <v>1067.2631999999999</v>
      </c>
      <c r="S119" s="16">
        <f t="shared" si="9"/>
        <v>0</v>
      </c>
    </row>
    <row r="120" spans="1:19" ht="11.25">
      <c r="A120" s="4" t="s">
        <v>115</v>
      </c>
      <c r="C120" s="3" t="s">
        <v>243</v>
      </c>
      <c r="E120" s="20">
        <v>2938.5</v>
      </c>
      <c r="F120" s="20" t="e">
        <f>E137+#REF!</f>
        <v>#REF!</v>
      </c>
      <c r="G120" s="19">
        <v>0.5</v>
      </c>
      <c r="I120" s="20">
        <f t="shared" si="5"/>
        <v>1469.25</v>
      </c>
      <c r="K120" s="5">
        <f t="shared" si="6"/>
        <v>1469.25</v>
      </c>
      <c r="M120" s="14">
        <v>0.4168</v>
      </c>
      <c r="O120" s="5">
        <f t="shared" si="7"/>
        <v>612.3834</v>
      </c>
      <c r="Q120" s="16">
        <f t="shared" si="8"/>
        <v>856.8666</v>
      </c>
      <c r="S120" s="16">
        <f t="shared" si="9"/>
        <v>0</v>
      </c>
    </row>
    <row r="121" spans="1:19" ht="11.25">
      <c r="A121" s="4" t="s">
        <v>116</v>
      </c>
      <c r="C121" s="3" t="s">
        <v>244</v>
      </c>
      <c r="E121" s="20">
        <v>0</v>
      </c>
      <c r="F121" s="20" t="e">
        <f>#REF!+#REF!</f>
        <v>#REF!</v>
      </c>
      <c r="G121" s="19">
        <v>0.5</v>
      </c>
      <c r="I121" s="20">
        <f t="shared" si="5"/>
        <v>0</v>
      </c>
      <c r="K121" s="5">
        <f t="shared" si="6"/>
        <v>0</v>
      </c>
      <c r="M121" s="14">
        <v>0.4273</v>
      </c>
      <c r="O121" s="5">
        <f t="shared" si="7"/>
        <v>0</v>
      </c>
      <c r="Q121" s="16">
        <f t="shared" si="8"/>
        <v>0</v>
      </c>
      <c r="S121" s="16">
        <f t="shared" si="9"/>
        <v>0</v>
      </c>
    </row>
    <row r="122" spans="1:19" ht="11.25">
      <c r="A122" s="4" t="s">
        <v>117</v>
      </c>
      <c r="C122" s="3" t="s">
        <v>245</v>
      </c>
      <c r="E122" s="20">
        <v>0</v>
      </c>
      <c r="F122" s="20" t="e">
        <f>#REF!+#REF!</f>
        <v>#REF!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0.3321</v>
      </c>
      <c r="O122" s="5">
        <f t="shared" si="7"/>
        <v>0</v>
      </c>
      <c r="Q122" s="16">
        <f t="shared" si="8"/>
        <v>0</v>
      </c>
      <c r="S122" s="16">
        <f t="shared" si="9"/>
        <v>0</v>
      </c>
    </row>
    <row r="123" spans="1:19" ht="11.25">
      <c r="A123" s="4" t="s">
        <v>118</v>
      </c>
      <c r="C123" s="3" t="s">
        <v>246</v>
      </c>
      <c r="E123" s="20">
        <v>16518.22</v>
      </c>
      <c r="F123" s="20" t="e">
        <f>#REF!+#REF!</f>
        <v>#REF!</v>
      </c>
      <c r="G123" s="19">
        <v>0.5</v>
      </c>
      <c r="I123" s="20">
        <f t="shared" si="5"/>
        <v>8259.11</v>
      </c>
      <c r="K123" s="5">
        <f t="shared" si="6"/>
        <v>8259.11</v>
      </c>
      <c r="M123" s="14">
        <v>0.2773</v>
      </c>
      <c r="O123" s="5">
        <f t="shared" si="7"/>
        <v>2290.2512030000003</v>
      </c>
      <c r="Q123" s="16">
        <f t="shared" si="8"/>
        <v>5968.858797000001</v>
      </c>
      <c r="S123" s="16">
        <f t="shared" si="9"/>
        <v>0</v>
      </c>
    </row>
    <row r="124" spans="1:19" ht="11.25">
      <c r="A124" s="4" t="s">
        <v>119</v>
      </c>
      <c r="C124" s="3" t="s">
        <v>247</v>
      </c>
      <c r="E124" s="20">
        <v>18483.48</v>
      </c>
      <c r="F124" s="20" t="e">
        <f>#REF!+#REF!</f>
        <v>#REF!</v>
      </c>
      <c r="G124" s="19">
        <v>0.5</v>
      </c>
      <c r="I124" s="20">
        <f t="shared" si="5"/>
        <v>9241.74</v>
      </c>
      <c r="K124" s="5">
        <f t="shared" si="6"/>
        <v>9241.74</v>
      </c>
      <c r="M124" s="14">
        <v>0.2455</v>
      </c>
      <c r="O124" s="5">
        <f t="shared" si="7"/>
        <v>2268.84717</v>
      </c>
      <c r="Q124" s="16">
        <f t="shared" si="8"/>
        <v>6972.89283</v>
      </c>
      <c r="S124" s="16">
        <f t="shared" si="9"/>
        <v>0</v>
      </c>
    </row>
    <row r="125" spans="1:19" ht="11.25">
      <c r="A125" s="4" t="s">
        <v>120</v>
      </c>
      <c r="C125" s="3" t="s">
        <v>248</v>
      </c>
      <c r="E125" s="20">
        <v>0</v>
      </c>
      <c r="F125" s="20" t="e">
        <f>#REF!+#REF!</f>
        <v>#REF!</v>
      </c>
      <c r="G125" s="19">
        <v>0.5</v>
      </c>
      <c r="I125" s="20">
        <f t="shared" si="5"/>
        <v>0</v>
      </c>
      <c r="K125" s="5">
        <f t="shared" si="6"/>
        <v>0</v>
      </c>
      <c r="M125" s="14">
        <v>0.3254</v>
      </c>
      <c r="O125" s="5">
        <f t="shared" si="7"/>
        <v>0</v>
      </c>
      <c r="Q125" s="16">
        <f t="shared" si="8"/>
        <v>0</v>
      </c>
      <c r="S125" s="16">
        <f t="shared" si="9"/>
        <v>0</v>
      </c>
    </row>
    <row r="126" spans="1:19" ht="11.25">
      <c r="A126" s="4" t="s">
        <v>121</v>
      </c>
      <c r="C126" s="3" t="s">
        <v>249</v>
      </c>
      <c r="E126" s="20">
        <v>2938.5</v>
      </c>
      <c r="F126" s="20" t="e">
        <f>#REF!+#REF!</f>
        <v>#REF!</v>
      </c>
      <c r="G126" s="19">
        <v>0.5</v>
      </c>
      <c r="I126" s="20">
        <f t="shared" si="5"/>
        <v>1469.25</v>
      </c>
      <c r="K126" s="5">
        <f t="shared" si="6"/>
        <v>1469.25</v>
      </c>
      <c r="M126" s="14">
        <v>0.3535</v>
      </c>
      <c r="O126" s="5">
        <f t="shared" si="7"/>
        <v>519.379875</v>
      </c>
      <c r="Q126" s="16">
        <f t="shared" si="8"/>
        <v>949.870125</v>
      </c>
      <c r="S126" s="16">
        <f t="shared" si="9"/>
        <v>0</v>
      </c>
    </row>
    <row r="127" spans="1:19" ht="11.25">
      <c r="A127" s="4" t="s">
        <v>122</v>
      </c>
      <c r="C127" s="3" t="s">
        <v>250</v>
      </c>
      <c r="E127" s="20">
        <v>0</v>
      </c>
      <c r="F127" s="20" t="e">
        <f>#REF!+#REF!</f>
        <v>#REF!</v>
      </c>
      <c r="G127" s="19">
        <v>0.5</v>
      </c>
      <c r="I127" s="20">
        <f t="shared" si="5"/>
        <v>0</v>
      </c>
      <c r="K127" s="5">
        <f t="shared" si="6"/>
        <v>0</v>
      </c>
      <c r="M127" s="14">
        <v>0.2787</v>
      </c>
      <c r="O127" s="5">
        <f t="shared" si="7"/>
        <v>0</v>
      </c>
      <c r="Q127" s="16">
        <f t="shared" si="8"/>
        <v>0</v>
      </c>
      <c r="S127" s="16">
        <f t="shared" si="9"/>
        <v>0</v>
      </c>
    </row>
    <row r="128" spans="1:19" ht="11.25">
      <c r="A128" s="4" t="s">
        <v>123</v>
      </c>
      <c r="C128" s="3" t="s">
        <v>251</v>
      </c>
      <c r="E128" s="20">
        <v>8815.5</v>
      </c>
      <c r="F128" s="20" t="e">
        <f>#REF!+#REF!</f>
        <v>#REF!</v>
      </c>
      <c r="G128" s="19">
        <v>0.5</v>
      </c>
      <c r="I128" s="20">
        <f t="shared" si="5"/>
        <v>4407.75</v>
      </c>
      <c r="K128" s="5">
        <f t="shared" si="6"/>
        <v>4407.75</v>
      </c>
      <c r="M128" s="14">
        <v>0.2605</v>
      </c>
      <c r="O128" s="5">
        <f t="shared" si="7"/>
        <v>1148.218875</v>
      </c>
      <c r="Q128" s="16">
        <f t="shared" si="8"/>
        <v>3259.531125</v>
      </c>
      <c r="S128" s="16">
        <f t="shared" si="9"/>
        <v>0</v>
      </c>
    </row>
    <row r="129" spans="1:19" ht="11.25">
      <c r="A129" s="4" t="s">
        <v>124</v>
      </c>
      <c r="C129" s="3" t="s">
        <v>252</v>
      </c>
      <c r="E129" s="20">
        <v>0</v>
      </c>
      <c r="F129" s="20" t="e">
        <f>#REF!+#REF!</f>
        <v>#REF!</v>
      </c>
      <c r="G129" s="19">
        <v>0.5</v>
      </c>
      <c r="I129" s="20">
        <f t="shared" si="5"/>
        <v>0</v>
      </c>
      <c r="K129" s="5">
        <f t="shared" si="6"/>
        <v>0</v>
      </c>
      <c r="M129" s="14">
        <v>0.2035</v>
      </c>
      <c r="O129" s="5">
        <f t="shared" si="7"/>
        <v>0</v>
      </c>
      <c r="Q129" s="16">
        <f t="shared" si="8"/>
        <v>0</v>
      </c>
      <c r="S129" s="16">
        <f t="shared" si="9"/>
        <v>0</v>
      </c>
    </row>
    <row r="130" spans="1:19" ht="11.25">
      <c r="A130" s="4" t="s">
        <v>125</v>
      </c>
      <c r="C130" s="3" t="s">
        <v>253</v>
      </c>
      <c r="E130" s="20">
        <v>20483.690000000002</v>
      </c>
      <c r="F130" s="20"/>
      <c r="G130" s="19">
        <v>0.5</v>
      </c>
      <c r="I130" s="20">
        <f t="shared" si="5"/>
        <v>10241.845000000001</v>
      </c>
      <c r="K130" s="5">
        <f t="shared" si="6"/>
        <v>10241.845000000001</v>
      </c>
      <c r="M130" s="14">
        <v>0.3691</v>
      </c>
      <c r="O130" s="5">
        <f t="shared" si="7"/>
        <v>3780.2649895000004</v>
      </c>
      <c r="Q130" s="16">
        <f t="shared" si="8"/>
        <v>6461.580010500001</v>
      </c>
      <c r="S130" s="16">
        <f t="shared" si="9"/>
        <v>0</v>
      </c>
    </row>
    <row r="131" spans="1:19" ht="11.25">
      <c r="A131" s="4" t="s">
        <v>126</v>
      </c>
      <c r="C131" s="3" t="s">
        <v>254</v>
      </c>
      <c r="E131" s="20">
        <v>18937</v>
      </c>
      <c r="F131" s="20"/>
      <c r="G131" s="19">
        <v>0.5</v>
      </c>
      <c r="I131" s="20">
        <f t="shared" si="5"/>
        <v>9468.5</v>
      </c>
      <c r="K131" s="5">
        <f t="shared" si="6"/>
        <v>9468.5</v>
      </c>
      <c r="M131" s="14">
        <v>0.3072</v>
      </c>
      <c r="O131" s="5">
        <f t="shared" si="7"/>
        <v>2908.7232</v>
      </c>
      <c r="Q131" s="16">
        <f t="shared" si="8"/>
        <v>6559.7768</v>
      </c>
      <c r="S131" s="16">
        <f t="shared" si="9"/>
        <v>0</v>
      </c>
    </row>
    <row r="132" spans="1:19" ht="11.25">
      <c r="A132" s="4" t="s">
        <v>127</v>
      </c>
      <c r="C132" s="3" t="s">
        <v>255</v>
      </c>
      <c r="E132" s="20">
        <v>326.5</v>
      </c>
      <c r="F132" s="20"/>
      <c r="G132" s="19">
        <v>0.5</v>
      </c>
      <c r="I132" s="20">
        <f t="shared" si="5"/>
        <v>163.25</v>
      </c>
      <c r="K132" s="5">
        <f t="shared" si="6"/>
        <v>163.25</v>
      </c>
      <c r="M132" s="14">
        <v>0.3513</v>
      </c>
      <c r="O132" s="5">
        <f t="shared" si="7"/>
        <v>57.349725</v>
      </c>
      <c r="Q132" s="16">
        <f t="shared" si="8"/>
        <v>105.900275</v>
      </c>
      <c r="S132" s="16">
        <f t="shared" si="9"/>
        <v>0</v>
      </c>
    </row>
    <row r="133" spans="1:19" ht="11.25">
      <c r="A133" s="4" t="s">
        <v>128</v>
      </c>
      <c r="C133" s="3" t="s">
        <v>256</v>
      </c>
      <c r="E133" s="20">
        <v>0</v>
      </c>
      <c r="F133" s="20"/>
      <c r="G133" s="19">
        <v>0.5</v>
      </c>
      <c r="I133" s="20">
        <f t="shared" si="5"/>
        <v>0</v>
      </c>
      <c r="K133" s="5">
        <f t="shared" si="6"/>
        <v>0</v>
      </c>
      <c r="M133" s="14">
        <v>0.2699</v>
      </c>
      <c r="O133" s="5">
        <f t="shared" si="7"/>
        <v>0</v>
      </c>
      <c r="Q133" s="16">
        <f t="shared" si="8"/>
        <v>0</v>
      </c>
      <c r="S133" s="16">
        <f t="shared" si="9"/>
        <v>0</v>
      </c>
    </row>
    <row r="134" spans="1:19" ht="11.25">
      <c r="A134" s="4" t="s">
        <v>129</v>
      </c>
      <c r="C134" s="3" t="s">
        <v>257</v>
      </c>
      <c r="E134" s="20">
        <v>2762.2799999999997</v>
      </c>
      <c r="F134" s="20"/>
      <c r="G134" s="19">
        <v>0.5</v>
      </c>
      <c r="I134" s="20">
        <f t="shared" si="5"/>
        <v>1381.1399999999999</v>
      </c>
      <c r="K134" s="5">
        <f t="shared" si="6"/>
        <v>1381.1399999999999</v>
      </c>
      <c r="M134" s="14">
        <v>0.2432</v>
      </c>
      <c r="O134" s="5">
        <f t="shared" si="7"/>
        <v>335.89324799999997</v>
      </c>
      <c r="Q134" s="16">
        <f t="shared" si="8"/>
        <v>1045.246752</v>
      </c>
      <c r="S134" s="16">
        <f t="shared" si="9"/>
        <v>0</v>
      </c>
    </row>
    <row r="135" spans="1:19" ht="11.25">
      <c r="A135" s="4" t="s">
        <v>130</v>
      </c>
      <c r="C135" s="3" t="s">
        <v>258</v>
      </c>
      <c r="E135" s="20">
        <v>21153.62</v>
      </c>
      <c r="F135" s="20"/>
      <c r="G135" s="19">
        <v>0.5</v>
      </c>
      <c r="I135" s="20">
        <f t="shared" si="5"/>
        <v>10576.81</v>
      </c>
      <c r="K135" s="5">
        <f t="shared" si="6"/>
        <v>10576.81</v>
      </c>
      <c r="M135" s="14">
        <v>0.3569</v>
      </c>
      <c r="O135" s="5">
        <f t="shared" si="7"/>
        <v>3774.863489</v>
      </c>
      <c r="Q135" s="16">
        <f t="shared" si="8"/>
        <v>6801.946511</v>
      </c>
      <c r="S135" s="16">
        <f t="shared" si="9"/>
        <v>0</v>
      </c>
    </row>
    <row r="136" spans="1:19" ht="11.25">
      <c r="A136" s="4" t="s">
        <v>131</v>
      </c>
      <c r="C136" s="3" t="s">
        <v>259</v>
      </c>
      <c r="E136" s="20">
        <v>979.5</v>
      </c>
      <c r="F136" s="20"/>
      <c r="G136" s="19">
        <v>0.5</v>
      </c>
      <c r="I136" s="20">
        <f t="shared" si="5"/>
        <v>489.75</v>
      </c>
      <c r="K136" s="5">
        <f t="shared" si="6"/>
        <v>489.75</v>
      </c>
      <c r="M136" s="14">
        <v>0.3843</v>
      </c>
      <c r="O136" s="5">
        <f t="shared" si="7"/>
        <v>188.21092499999997</v>
      </c>
      <c r="Q136" s="16">
        <f t="shared" si="8"/>
        <v>301.539075</v>
      </c>
      <c r="S136" s="16">
        <f t="shared" si="9"/>
        <v>0</v>
      </c>
    </row>
    <row r="137" spans="1:19" ht="11.25">
      <c r="A137" s="4" t="s">
        <v>132</v>
      </c>
      <c r="C137" s="3" t="s">
        <v>260</v>
      </c>
      <c r="E137" s="20">
        <v>0</v>
      </c>
      <c r="F137" s="20"/>
      <c r="G137" s="19">
        <v>0.5</v>
      </c>
      <c r="I137" s="20">
        <f>E137*G137</f>
        <v>0</v>
      </c>
      <c r="K137" s="5">
        <f>E137-I137</f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20">
        <v>1761.26</v>
      </c>
      <c r="F138" s="20"/>
      <c r="G138" s="19">
        <v>0.5</v>
      </c>
      <c r="I138" s="20">
        <f>E138*G138</f>
        <v>880.63</v>
      </c>
      <c r="K138" s="5">
        <f>E138-I138</f>
        <v>880.63</v>
      </c>
      <c r="M138" s="14">
        <v>0.4587</v>
      </c>
      <c r="O138" s="5">
        <f>K138*M138</f>
        <v>403.944981</v>
      </c>
      <c r="Q138" s="16">
        <f>K138-O138</f>
        <v>476.685019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SUM(E9:E138)</f>
        <v>278016.78</v>
      </c>
      <c r="G142" s="6"/>
      <c r="I142" s="18">
        <f>SUM(I9:I141)</f>
        <v>139008.39</v>
      </c>
      <c r="K142" s="5">
        <f>SUM(K9:K141)</f>
        <v>139008.39</v>
      </c>
      <c r="O142" s="5">
        <f>SUM(O9:O141)</f>
        <v>47389.173329000005</v>
      </c>
      <c r="Q142" s="16">
        <f>K142-O142</f>
        <v>91619.216671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2:17" ht="12.75">
      <c r="B146" s="33"/>
      <c r="C146" s="29"/>
      <c r="D146" s="29"/>
      <c r="E146" s="31"/>
      <c r="F146" s="32"/>
      <c r="G146" s="34"/>
      <c r="H146" s="33"/>
      <c r="I146" s="35"/>
      <c r="Q146" s="16"/>
    </row>
    <row r="147" spans="2:17" ht="12.75">
      <c r="B147" s="33"/>
      <c r="C147" s="29"/>
      <c r="D147" s="29"/>
      <c r="E147" s="31"/>
      <c r="F147" s="32"/>
      <c r="G147" s="34"/>
      <c r="H147" s="33"/>
      <c r="I147" s="34"/>
      <c r="Q147" s="16"/>
    </row>
    <row r="148" spans="2:17" ht="12.75">
      <c r="B148" s="33"/>
      <c r="C148" s="29"/>
      <c r="D148" s="29"/>
      <c r="E148" s="31"/>
      <c r="F148" s="32"/>
      <c r="G148" s="34"/>
      <c r="H148" s="33"/>
      <c r="I148" s="34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fitToHeight="6" fitToWidth="1" horizontalDpi="300" verticalDpi="3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1.57421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59" t="s">
        <v>301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302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E9" s="20">
        <v>1632.5</v>
      </c>
      <c r="G9" s="19">
        <v>0.5</v>
      </c>
      <c r="I9" s="20">
        <f>E9*G9</f>
        <v>816.25</v>
      </c>
      <c r="K9" s="5">
        <f>E9-I9</f>
        <v>816.25</v>
      </c>
      <c r="M9" s="14">
        <v>0.2332</v>
      </c>
      <c r="O9" s="5">
        <f>K9*M9</f>
        <v>190.3495</v>
      </c>
      <c r="Q9" s="16">
        <f>K9-O9</f>
        <v>625.9005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20">
        <v>4244.5</v>
      </c>
      <c r="G10" s="19">
        <v>0.5</v>
      </c>
      <c r="I10" s="20">
        <f aca="true" t="shared" si="0" ref="I10:I73">E10*G10</f>
        <v>2122.25</v>
      </c>
      <c r="K10" s="5">
        <f aca="true" t="shared" si="1" ref="K10:K73">E10-I10</f>
        <v>2122.25</v>
      </c>
      <c r="M10" s="14">
        <v>0.4474</v>
      </c>
      <c r="O10" s="5">
        <f>K10*M10</f>
        <v>949.4946500000001</v>
      </c>
      <c r="Q10" s="16">
        <f aca="true" t="shared" si="2" ref="Q10:Q73">K10-O10</f>
        <v>1172.75535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20">
        <v>0</v>
      </c>
      <c r="G11" s="19">
        <v>0.5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20">
        <v>326.5</v>
      </c>
      <c r="G12" s="19">
        <v>0.5</v>
      </c>
      <c r="I12" s="20">
        <f t="shared" si="0"/>
        <v>163.25</v>
      </c>
      <c r="K12" s="5">
        <f t="shared" si="1"/>
        <v>163.25</v>
      </c>
      <c r="M12" s="14">
        <v>0.3268</v>
      </c>
      <c r="O12" s="5">
        <f t="shared" si="4"/>
        <v>53.3501</v>
      </c>
      <c r="Q12" s="16">
        <f t="shared" si="2"/>
        <v>109.8999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20">
        <v>326.5</v>
      </c>
      <c r="G13" s="19">
        <v>0.5</v>
      </c>
      <c r="I13" s="20">
        <f t="shared" si="0"/>
        <v>163.25</v>
      </c>
      <c r="K13" s="5">
        <f t="shared" si="1"/>
        <v>163.25</v>
      </c>
      <c r="M13" s="14">
        <v>0.2722</v>
      </c>
      <c r="O13" s="5">
        <f t="shared" si="4"/>
        <v>44.43665</v>
      </c>
      <c r="Q13" s="16">
        <f t="shared" si="2"/>
        <v>118.81335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20">
        <v>1306</v>
      </c>
      <c r="G14" s="19">
        <v>0.5</v>
      </c>
      <c r="I14" s="20">
        <f t="shared" si="0"/>
        <v>653</v>
      </c>
      <c r="K14" s="5">
        <f t="shared" si="1"/>
        <v>653</v>
      </c>
      <c r="M14" s="14">
        <v>0.2639</v>
      </c>
      <c r="O14" s="5">
        <f t="shared" si="4"/>
        <v>172.32670000000002</v>
      </c>
      <c r="Q14" s="16">
        <f t="shared" si="2"/>
        <v>480.6733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20">
        <v>3596.3999999999996</v>
      </c>
      <c r="G15" s="19">
        <v>0.5</v>
      </c>
      <c r="I15" s="20">
        <f t="shared" si="0"/>
        <v>1798.1999999999998</v>
      </c>
      <c r="K15" s="5">
        <f t="shared" si="1"/>
        <v>1798.1999999999998</v>
      </c>
      <c r="M15" s="14">
        <v>0.4602</v>
      </c>
      <c r="O15" s="5">
        <f t="shared" si="4"/>
        <v>827.5316399999999</v>
      </c>
      <c r="Q15" s="16">
        <f t="shared" si="2"/>
        <v>970.6683599999999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20">
        <v>2285.5</v>
      </c>
      <c r="G16" s="19">
        <v>0.5</v>
      </c>
      <c r="I16" s="20">
        <f t="shared" si="0"/>
        <v>1142.75</v>
      </c>
      <c r="K16" s="5">
        <f t="shared" si="1"/>
        <v>1142.75</v>
      </c>
      <c r="M16" s="14">
        <v>0.3302</v>
      </c>
      <c r="O16" s="5">
        <f t="shared" si="4"/>
        <v>377.33605</v>
      </c>
      <c r="Q16" s="16">
        <f t="shared" si="2"/>
        <v>765.41395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20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20">
        <v>3591.5</v>
      </c>
      <c r="G18" s="19">
        <v>0.5</v>
      </c>
      <c r="I18" s="20">
        <f t="shared" si="0"/>
        <v>1795.75</v>
      </c>
      <c r="K18" s="5">
        <f t="shared" si="1"/>
        <v>1795.75</v>
      </c>
      <c r="M18" s="14">
        <v>0.3111</v>
      </c>
      <c r="O18" s="5">
        <f t="shared" si="4"/>
        <v>558.657825</v>
      </c>
      <c r="Q18" s="16">
        <f t="shared" si="2"/>
        <v>1237.092175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20">
        <v>1653.56</v>
      </c>
      <c r="G19" s="19">
        <v>0.5</v>
      </c>
      <c r="I19" s="20">
        <f t="shared" si="0"/>
        <v>826.78</v>
      </c>
      <c r="K19" s="5">
        <f t="shared" si="1"/>
        <v>826.78</v>
      </c>
      <c r="M19" s="14">
        <v>0.2109</v>
      </c>
      <c r="O19" s="5">
        <f t="shared" si="4"/>
        <v>174.367902</v>
      </c>
      <c r="Q19" s="16">
        <f t="shared" si="2"/>
        <v>652.412098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20">
        <v>0</v>
      </c>
      <c r="G20" s="19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20">
        <v>979.5</v>
      </c>
      <c r="G21" s="19">
        <v>0.5</v>
      </c>
      <c r="I21" s="20">
        <f t="shared" si="0"/>
        <v>489.75</v>
      </c>
      <c r="K21" s="5">
        <f t="shared" si="1"/>
        <v>489.75</v>
      </c>
      <c r="M21" s="14">
        <v>0.2439</v>
      </c>
      <c r="O21" s="5">
        <f t="shared" si="4"/>
        <v>119.450025</v>
      </c>
      <c r="Q21" s="16">
        <f t="shared" si="2"/>
        <v>370.299975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20">
        <v>979.5</v>
      </c>
      <c r="G22" s="19">
        <v>0.5</v>
      </c>
      <c r="I22" s="20">
        <f t="shared" si="0"/>
        <v>489.75</v>
      </c>
      <c r="K22" s="5">
        <f t="shared" si="1"/>
        <v>489.75</v>
      </c>
      <c r="M22" s="14">
        <v>0.3156</v>
      </c>
      <c r="O22" s="5">
        <f t="shared" si="4"/>
        <v>154.5651</v>
      </c>
      <c r="Q22" s="16">
        <f t="shared" si="2"/>
        <v>335.18489999999997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20">
        <v>0</v>
      </c>
      <c r="G23" s="19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20">
        <v>-979.5</v>
      </c>
      <c r="G24" s="19">
        <v>0.5</v>
      </c>
      <c r="I24" s="20">
        <f t="shared" si="0"/>
        <v>-489.75</v>
      </c>
      <c r="K24" s="5">
        <f t="shared" si="1"/>
        <v>-489.75</v>
      </c>
      <c r="M24" s="14">
        <v>0.3107</v>
      </c>
      <c r="O24" s="5">
        <f t="shared" si="4"/>
        <v>-152.165325</v>
      </c>
      <c r="Q24" s="16">
        <f t="shared" si="2"/>
        <v>-337.584675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20">
        <v>1632.5</v>
      </c>
      <c r="G25" s="19">
        <v>0.5</v>
      </c>
      <c r="I25" s="20">
        <f t="shared" si="0"/>
        <v>816.25</v>
      </c>
      <c r="K25" s="5">
        <f t="shared" si="1"/>
        <v>816.25</v>
      </c>
      <c r="M25" s="14">
        <v>0.3308</v>
      </c>
      <c r="O25" s="5">
        <f t="shared" si="4"/>
        <v>270.0155</v>
      </c>
      <c r="Q25" s="16">
        <f t="shared" si="2"/>
        <v>546.2345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20">
        <v>2612</v>
      </c>
      <c r="G26" s="19">
        <v>0.5</v>
      </c>
      <c r="I26" s="20">
        <f t="shared" si="0"/>
        <v>1306</v>
      </c>
      <c r="K26" s="5">
        <f t="shared" si="1"/>
        <v>1306</v>
      </c>
      <c r="M26" s="14">
        <v>0.291</v>
      </c>
      <c r="O26" s="5">
        <f t="shared" si="4"/>
        <v>380.046</v>
      </c>
      <c r="Q26" s="16">
        <f t="shared" si="2"/>
        <v>925.954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20">
        <v>0</v>
      </c>
      <c r="G27" s="19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20">
        <v>653</v>
      </c>
      <c r="G28" s="19">
        <v>0.5</v>
      </c>
      <c r="I28" s="20">
        <f t="shared" si="0"/>
        <v>326.5</v>
      </c>
      <c r="K28" s="5">
        <f t="shared" si="1"/>
        <v>326.5</v>
      </c>
      <c r="M28" s="14">
        <v>0.2204</v>
      </c>
      <c r="O28" s="5">
        <f t="shared" si="4"/>
        <v>71.9606</v>
      </c>
      <c r="Q28" s="16">
        <f t="shared" si="2"/>
        <v>254.5394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20">
        <v>7183</v>
      </c>
      <c r="G29" s="19">
        <v>0.5</v>
      </c>
      <c r="I29" s="20">
        <f t="shared" si="0"/>
        <v>3591.5</v>
      </c>
      <c r="K29" s="5">
        <f t="shared" si="1"/>
        <v>3591.5</v>
      </c>
      <c r="M29" s="14">
        <v>0.3853</v>
      </c>
      <c r="O29" s="5">
        <f t="shared" si="4"/>
        <v>1383.80495</v>
      </c>
      <c r="Q29" s="16">
        <f t="shared" si="2"/>
        <v>2207.6950500000003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20">
        <v>0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20">
        <v>326.5</v>
      </c>
      <c r="G31" s="19">
        <v>0.5</v>
      </c>
      <c r="I31" s="20">
        <f t="shared" si="0"/>
        <v>163.25</v>
      </c>
      <c r="K31" s="5">
        <f t="shared" si="1"/>
        <v>163.25</v>
      </c>
      <c r="M31" s="14">
        <v>0.2901</v>
      </c>
      <c r="O31" s="5">
        <f t="shared" si="4"/>
        <v>47.358825</v>
      </c>
      <c r="Q31" s="16">
        <f t="shared" si="2"/>
        <v>115.891175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20">
        <v>1306</v>
      </c>
      <c r="G32" s="19">
        <v>0.5</v>
      </c>
      <c r="I32" s="20">
        <f t="shared" si="0"/>
        <v>653</v>
      </c>
      <c r="K32" s="5">
        <f t="shared" si="1"/>
        <v>653</v>
      </c>
      <c r="M32" s="14">
        <v>0.3767</v>
      </c>
      <c r="O32" s="5">
        <f t="shared" si="4"/>
        <v>245.9851</v>
      </c>
      <c r="Q32" s="16">
        <f t="shared" si="2"/>
        <v>407.0149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20">
        <v>0</v>
      </c>
      <c r="G33" s="19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20">
        <v>1959</v>
      </c>
      <c r="G34" s="19">
        <v>0.5</v>
      </c>
      <c r="I34" s="20">
        <f t="shared" si="0"/>
        <v>979.5</v>
      </c>
      <c r="K34" s="5">
        <f t="shared" si="1"/>
        <v>979.5</v>
      </c>
      <c r="M34" s="14">
        <v>0.3042</v>
      </c>
      <c r="O34" s="5">
        <f t="shared" si="4"/>
        <v>297.9639</v>
      </c>
      <c r="Q34" s="16">
        <f t="shared" si="2"/>
        <v>681.5361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20">
        <v>1959</v>
      </c>
      <c r="G35" s="19">
        <v>0.5</v>
      </c>
      <c r="I35" s="20">
        <f t="shared" si="0"/>
        <v>979.5</v>
      </c>
      <c r="K35" s="5">
        <f t="shared" si="1"/>
        <v>979.5</v>
      </c>
      <c r="M35" s="14">
        <v>0.3358</v>
      </c>
      <c r="O35" s="5">
        <f t="shared" si="4"/>
        <v>328.9161</v>
      </c>
      <c r="Q35" s="16">
        <f t="shared" si="2"/>
        <v>650.5839000000001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20">
        <v>979.5</v>
      </c>
      <c r="G36" s="19">
        <v>0.5</v>
      </c>
      <c r="I36" s="20">
        <f t="shared" si="0"/>
        <v>489.75</v>
      </c>
      <c r="K36" s="5">
        <f t="shared" si="1"/>
        <v>489.75</v>
      </c>
      <c r="M36" s="14">
        <v>0.3853</v>
      </c>
      <c r="O36" s="5">
        <f t="shared" si="4"/>
        <v>188.700675</v>
      </c>
      <c r="Q36" s="16">
        <f t="shared" si="2"/>
        <v>301.049325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20">
        <v>13713</v>
      </c>
      <c r="G37" s="19">
        <v>0.5</v>
      </c>
      <c r="I37" s="20">
        <f t="shared" si="0"/>
        <v>6856.5</v>
      </c>
      <c r="K37" s="5">
        <f t="shared" si="1"/>
        <v>6856.5</v>
      </c>
      <c r="M37" s="14">
        <v>0.4611</v>
      </c>
      <c r="O37" s="5">
        <f t="shared" si="4"/>
        <v>3161.53215</v>
      </c>
      <c r="Q37" s="16">
        <f t="shared" si="2"/>
        <v>3694.96785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20">
        <v>1306</v>
      </c>
      <c r="G38" s="19">
        <v>0.5</v>
      </c>
      <c r="I38" s="20">
        <f t="shared" si="0"/>
        <v>653</v>
      </c>
      <c r="K38" s="5">
        <f t="shared" si="1"/>
        <v>653</v>
      </c>
      <c r="M38" s="14">
        <v>0.4584</v>
      </c>
      <c r="O38" s="5">
        <f t="shared" si="4"/>
        <v>299.3352</v>
      </c>
      <c r="Q38" s="16">
        <f t="shared" si="2"/>
        <v>353.6648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20">
        <v>326.5</v>
      </c>
      <c r="G39" s="19">
        <v>0.5</v>
      </c>
      <c r="I39" s="20">
        <f t="shared" si="0"/>
        <v>163.25</v>
      </c>
      <c r="K39" s="5">
        <f t="shared" si="1"/>
        <v>163.25</v>
      </c>
      <c r="M39" s="14">
        <v>0.2324</v>
      </c>
      <c r="O39" s="5">
        <f t="shared" si="4"/>
        <v>37.939299999999996</v>
      </c>
      <c r="Q39" s="16">
        <f t="shared" si="2"/>
        <v>125.3107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20">
        <v>0</v>
      </c>
      <c r="G40" s="19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20">
        <v>2938.5</v>
      </c>
      <c r="G41" s="19">
        <v>0.5</v>
      </c>
      <c r="I41" s="20">
        <f t="shared" si="0"/>
        <v>1469.25</v>
      </c>
      <c r="K41" s="5">
        <f t="shared" si="1"/>
        <v>1469.25</v>
      </c>
      <c r="M41" s="14">
        <v>0.283</v>
      </c>
      <c r="O41" s="5">
        <f t="shared" si="4"/>
        <v>415.79774999999995</v>
      </c>
      <c r="Q41" s="16">
        <f t="shared" si="2"/>
        <v>1053.45225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20">
        <v>326.5</v>
      </c>
      <c r="G42" s="19">
        <v>0.5</v>
      </c>
      <c r="I42" s="20">
        <f t="shared" si="0"/>
        <v>163.25</v>
      </c>
      <c r="K42" s="5">
        <f t="shared" si="1"/>
        <v>163.25</v>
      </c>
      <c r="M42" s="14">
        <v>0.4348</v>
      </c>
      <c r="O42" s="5">
        <f t="shared" si="4"/>
        <v>70.9811</v>
      </c>
      <c r="Q42" s="16">
        <f t="shared" si="2"/>
        <v>92.2689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20">
        <v>326.5</v>
      </c>
      <c r="G43" s="19">
        <v>0.5</v>
      </c>
      <c r="I43" s="20">
        <f t="shared" si="0"/>
        <v>163.25</v>
      </c>
      <c r="K43" s="5">
        <f t="shared" si="1"/>
        <v>163.25</v>
      </c>
      <c r="M43" s="14">
        <v>0.2898</v>
      </c>
      <c r="O43" s="5">
        <f t="shared" si="4"/>
        <v>47.30985</v>
      </c>
      <c r="Q43" s="16">
        <f t="shared" si="2"/>
        <v>115.94015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20">
        <v>979.5</v>
      </c>
      <c r="G44" s="19">
        <v>0.5</v>
      </c>
      <c r="I44" s="20">
        <f t="shared" si="0"/>
        <v>489.75</v>
      </c>
      <c r="K44" s="5">
        <f t="shared" si="1"/>
        <v>489.75</v>
      </c>
      <c r="M44" s="14">
        <v>0.3687</v>
      </c>
      <c r="O44" s="5">
        <f t="shared" si="4"/>
        <v>180.570825</v>
      </c>
      <c r="Q44" s="16">
        <f t="shared" si="2"/>
        <v>309.179175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20">
        <v>2033.3000000000002</v>
      </c>
      <c r="G45" s="19">
        <v>0.5</v>
      </c>
      <c r="I45" s="20">
        <f t="shared" si="0"/>
        <v>1016.6500000000001</v>
      </c>
      <c r="K45" s="5">
        <f t="shared" si="1"/>
        <v>1016.6500000000001</v>
      </c>
      <c r="M45" s="14">
        <v>0.4871</v>
      </c>
      <c r="O45" s="5">
        <f t="shared" si="4"/>
        <v>495.210215</v>
      </c>
      <c r="Q45" s="16">
        <f t="shared" si="2"/>
        <v>521.439785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20">
        <v>1632.5</v>
      </c>
      <c r="G46" s="19">
        <v>0.5</v>
      </c>
      <c r="I46" s="20">
        <f t="shared" si="0"/>
        <v>816.25</v>
      </c>
      <c r="K46" s="5">
        <f t="shared" si="1"/>
        <v>816.25</v>
      </c>
      <c r="M46" s="14">
        <v>0.2109</v>
      </c>
      <c r="O46" s="5">
        <f t="shared" si="4"/>
        <v>172.14712500000002</v>
      </c>
      <c r="Q46" s="16">
        <f t="shared" si="2"/>
        <v>644.102875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20">
        <v>0</v>
      </c>
      <c r="G47" s="19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20">
        <v>1959</v>
      </c>
      <c r="G48" s="19">
        <v>0.5</v>
      </c>
      <c r="I48" s="20">
        <f t="shared" si="0"/>
        <v>979.5</v>
      </c>
      <c r="K48" s="5">
        <f t="shared" si="1"/>
        <v>979.5</v>
      </c>
      <c r="M48" s="14">
        <v>0.2266</v>
      </c>
      <c r="O48" s="5">
        <f t="shared" si="4"/>
        <v>221.9547</v>
      </c>
      <c r="Q48" s="16">
        <f t="shared" si="2"/>
        <v>757.5453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20">
        <v>979.5</v>
      </c>
      <c r="G49" s="19">
        <v>0.5</v>
      </c>
      <c r="I49" s="20">
        <f t="shared" si="0"/>
        <v>489.75</v>
      </c>
      <c r="K49" s="5">
        <f t="shared" si="1"/>
        <v>489.75</v>
      </c>
      <c r="M49" s="14">
        <v>0.2335</v>
      </c>
      <c r="O49" s="5">
        <f t="shared" si="4"/>
        <v>114.35662500000001</v>
      </c>
      <c r="Q49" s="16">
        <f t="shared" si="2"/>
        <v>375.393375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20">
        <v>979.5</v>
      </c>
      <c r="G50" s="19">
        <v>0.5</v>
      </c>
      <c r="I50" s="20">
        <f t="shared" si="0"/>
        <v>489.75</v>
      </c>
      <c r="K50" s="5">
        <f t="shared" si="1"/>
        <v>489.75</v>
      </c>
      <c r="M50" s="14">
        <v>0.4444</v>
      </c>
      <c r="O50" s="5">
        <f t="shared" si="4"/>
        <v>217.6449</v>
      </c>
      <c r="Q50" s="16">
        <f t="shared" si="2"/>
        <v>272.1051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20">
        <v>4897.5</v>
      </c>
      <c r="G51" s="19">
        <v>0.5</v>
      </c>
      <c r="I51" s="20">
        <f t="shared" si="0"/>
        <v>2448.75</v>
      </c>
      <c r="K51" s="5">
        <f t="shared" si="1"/>
        <v>2448.75</v>
      </c>
      <c r="M51" s="14">
        <v>0.3755</v>
      </c>
      <c r="O51" s="5">
        <f t="shared" si="4"/>
        <v>919.505625</v>
      </c>
      <c r="Q51" s="16">
        <f t="shared" si="2"/>
        <v>1529.244375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20">
        <v>979.5</v>
      </c>
      <c r="G52" s="19">
        <v>0.5</v>
      </c>
      <c r="I52" s="20">
        <f t="shared" si="0"/>
        <v>489.75</v>
      </c>
      <c r="K52" s="5">
        <f t="shared" si="1"/>
        <v>489.75</v>
      </c>
      <c r="M52" s="14">
        <v>0.2786</v>
      </c>
      <c r="O52" s="5">
        <f t="shared" si="4"/>
        <v>136.44435000000001</v>
      </c>
      <c r="Q52" s="16">
        <f t="shared" si="2"/>
        <v>353.30565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20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20">
        <v>1959</v>
      </c>
      <c r="G54" s="19">
        <v>0.5</v>
      </c>
      <c r="I54" s="20">
        <f t="shared" si="0"/>
        <v>979.5</v>
      </c>
      <c r="K54" s="5">
        <f t="shared" si="1"/>
        <v>979.5</v>
      </c>
      <c r="M54" s="14">
        <v>0.3613</v>
      </c>
      <c r="O54" s="5">
        <f t="shared" si="4"/>
        <v>353.89335</v>
      </c>
      <c r="Q54" s="16">
        <f t="shared" si="2"/>
        <v>625.60665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20">
        <v>0</v>
      </c>
      <c r="G55" s="19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20">
        <v>0</v>
      </c>
      <c r="G56" s="19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20">
        <v>979.5</v>
      </c>
      <c r="G57" s="19">
        <v>0.5</v>
      </c>
      <c r="I57" s="20">
        <f t="shared" si="0"/>
        <v>489.75</v>
      </c>
      <c r="K57" s="5">
        <f t="shared" si="1"/>
        <v>489.75</v>
      </c>
      <c r="M57" s="14">
        <v>0.3627</v>
      </c>
      <c r="O57" s="5">
        <f t="shared" si="4"/>
        <v>177.632325</v>
      </c>
      <c r="Q57" s="16">
        <f t="shared" si="2"/>
        <v>312.11767499999996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20">
        <v>0</v>
      </c>
      <c r="G58" s="19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20">
        <v>326.5</v>
      </c>
      <c r="G59" s="19">
        <v>0.5</v>
      </c>
      <c r="I59" s="20">
        <f t="shared" si="0"/>
        <v>163.25</v>
      </c>
      <c r="K59" s="5">
        <f t="shared" si="1"/>
        <v>163.25</v>
      </c>
      <c r="M59" s="14">
        <v>0.4391</v>
      </c>
      <c r="O59" s="5">
        <f t="shared" si="4"/>
        <v>71.683075</v>
      </c>
      <c r="Q59" s="16">
        <f t="shared" si="2"/>
        <v>91.566925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20">
        <v>0</v>
      </c>
      <c r="G60" s="19">
        <v>0.5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20">
        <v>3270.2</v>
      </c>
      <c r="G61" s="19">
        <v>0.5</v>
      </c>
      <c r="I61" s="20">
        <f t="shared" si="0"/>
        <v>1635.1</v>
      </c>
      <c r="K61" s="5">
        <f t="shared" si="1"/>
        <v>1635.1</v>
      </c>
      <c r="M61" s="17">
        <v>0.4764</v>
      </c>
      <c r="O61" s="5">
        <f t="shared" si="4"/>
        <v>778.96164</v>
      </c>
      <c r="Q61" s="16">
        <f t="shared" si="2"/>
        <v>856.1383599999999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20">
        <v>1959</v>
      </c>
      <c r="G62" s="19">
        <v>0.5</v>
      </c>
      <c r="I62" s="20">
        <f t="shared" si="0"/>
        <v>979.5</v>
      </c>
      <c r="K62" s="5">
        <f t="shared" si="1"/>
        <v>979.5</v>
      </c>
      <c r="M62" s="14">
        <v>0.4401</v>
      </c>
      <c r="O62" s="5">
        <f t="shared" si="4"/>
        <v>431.07795</v>
      </c>
      <c r="Q62" s="16">
        <f t="shared" si="2"/>
        <v>548.42205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20">
        <v>653</v>
      </c>
      <c r="G63" s="19">
        <v>0.5</v>
      </c>
      <c r="I63" s="20">
        <f t="shared" si="0"/>
        <v>326.5</v>
      </c>
      <c r="K63" s="5">
        <f t="shared" si="1"/>
        <v>326.5</v>
      </c>
      <c r="M63" s="14">
        <v>0.1698</v>
      </c>
      <c r="O63" s="5">
        <f t="shared" si="4"/>
        <v>55.4397</v>
      </c>
      <c r="Q63" s="16">
        <f t="shared" si="2"/>
        <v>271.0603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20">
        <v>0</v>
      </c>
      <c r="G64" s="19">
        <v>0.5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20">
        <v>326.5</v>
      </c>
      <c r="G65" s="19">
        <v>0.5</v>
      </c>
      <c r="I65" s="20">
        <f t="shared" si="0"/>
        <v>163.25</v>
      </c>
      <c r="K65" s="5">
        <f t="shared" si="1"/>
        <v>163.25</v>
      </c>
      <c r="M65" s="14">
        <v>0.4271</v>
      </c>
      <c r="O65" s="5">
        <f t="shared" si="4"/>
        <v>69.724075</v>
      </c>
      <c r="Q65" s="16">
        <f t="shared" si="2"/>
        <v>93.525925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20">
        <v>653</v>
      </c>
      <c r="G66" s="19">
        <v>0.5</v>
      </c>
      <c r="I66" s="20">
        <f t="shared" si="0"/>
        <v>326.5</v>
      </c>
      <c r="K66" s="5">
        <f t="shared" si="1"/>
        <v>326.5</v>
      </c>
      <c r="M66" s="14">
        <v>0.2286</v>
      </c>
      <c r="O66" s="5">
        <f t="shared" si="4"/>
        <v>74.6379</v>
      </c>
      <c r="Q66" s="16">
        <f t="shared" si="2"/>
        <v>251.8621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20">
        <v>0</v>
      </c>
      <c r="G67" s="19">
        <v>0.5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20">
        <v>1632.5</v>
      </c>
      <c r="G68" s="19">
        <v>0.5</v>
      </c>
      <c r="I68" s="20">
        <f t="shared" si="0"/>
        <v>816.25</v>
      </c>
      <c r="K68" s="5">
        <f t="shared" si="1"/>
        <v>816.25</v>
      </c>
      <c r="M68" s="14">
        <v>0.2834</v>
      </c>
      <c r="O68" s="5">
        <f t="shared" si="4"/>
        <v>231.32524999999998</v>
      </c>
      <c r="Q68" s="16">
        <f t="shared" si="2"/>
        <v>584.92475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20">
        <v>326.5</v>
      </c>
      <c r="G69" s="19">
        <v>0.5</v>
      </c>
      <c r="I69" s="20">
        <f t="shared" si="0"/>
        <v>163.25</v>
      </c>
      <c r="K69" s="5">
        <f t="shared" si="1"/>
        <v>163.25</v>
      </c>
      <c r="M69" s="14">
        <v>0.3132</v>
      </c>
      <c r="O69" s="5">
        <f t="shared" si="4"/>
        <v>51.1299</v>
      </c>
      <c r="Q69" s="16">
        <f t="shared" si="2"/>
        <v>112.12010000000001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20">
        <v>653</v>
      </c>
      <c r="G70" s="19">
        <v>0.5</v>
      </c>
      <c r="I70" s="20">
        <f t="shared" si="0"/>
        <v>326.5</v>
      </c>
      <c r="K70" s="5">
        <f t="shared" si="1"/>
        <v>326.5</v>
      </c>
      <c r="M70" s="14">
        <v>0.4329</v>
      </c>
      <c r="O70" s="5">
        <f t="shared" si="4"/>
        <v>141.34185</v>
      </c>
      <c r="Q70" s="16">
        <f t="shared" si="2"/>
        <v>185.15815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20">
        <v>1632.5</v>
      </c>
      <c r="G71" s="19">
        <v>0.5</v>
      </c>
      <c r="I71" s="20">
        <f t="shared" si="0"/>
        <v>816.25</v>
      </c>
      <c r="K71" s="5">
        <f t="shared" si="1"/>
        <v>816.25</v>
      </c>
      <c r="M71" s="14">
        <v>0.1971</v>
      </c>
      <c r="O71" s="5">
        <f t="shared" si="4"/>
        <v>160.88287499999998</v>
      </c>
      <c r="Q71" s="16">
        <f t="shared" si="2"/>
        <v>655.367125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20">
        <v>0</v>
      </c>
      <c r="G72" s="19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20">
        <v>0</v>
      </c>
      <c r="G73" s="19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20">
        <v>326.5</v>
      </c>
      <c r="G74" s="19">
        <v>0.5</v>
      </c>
      <c r="I74" s="20">
        <f aca="true" t="shared" si="5" ref="I74:I136">E74*G74</f>
        <v>163.25</v>
      </c>
      <c r="K74" s="5">
        <f aca="true" t="shared" si="6" ref="K74:K136">E74-I74</f>
        <v>163.25</v>
      </c>
      <c r="M74" s="14">
        <v>0.4083</v>
      </c>
      <c r="O74" s="5">
        <f t="shared" si="4"/>
        <v>66.654975</v>
      </c>
      <c r="Q74" s="16">
        <f aca="true" t="shared" si="7" ref="Q74:Q134">K74-O74</f>
        <v>96.595025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20">
        <v>0</v>
      </c>
      <c r="G75" s="19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20">
        <v>326.5</v>
      </c>
      <c r="G76" s="19">
        <v>0.5</v>
      </c>
      <c r="I76" s="20">
        <f t="shared" si="5"/>
        <v>163.25</v>
      </c>
      <c r="K76" s="5">
        <f t="shared" si="6"/>
        <v>163.25</v>
      </c>
      <c r="M76" s="14">
        <v>0.2539</v>
      </c>
      <c r="O76" s="5">
        <f t="shared" si="9"/>
        <v>41.449175000000004</v>
      </c>
      <c r="Q76" s="16">
        <f t="shared" si="7"/>
        <v>121.800825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20">
        <v>0</v>
      </c>
      <c r="G77" s="19">
        <v>0.5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20">
        <v>326.5</v>
      </c>
      <c r="G78" s="19">
        <v>0.5</v>
      </c>
      <c r="I78" s="20">
        <f t="shared" si="5"/>
        <v>163.25</v>
      </c>
      <c r="K78" s="5">
        <f t="shared" si="6"/>
        <v>163.25</v>
      </c>
      <c r="M78" s="14">
        <v>0.4342</v>
      </c>
      <c r="O78" s="5">
        <f t="shared" si="9"/>
        <v>70.88315</v>
      </c>
      <c r="Q78" s="16">
        <f t="shared" si="7"/>
        <v>92.36685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20">
        <v>0</v>
      </c>
      <c r="G79" s="19">
        <v>0.5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20">
        <v>979.5</v>
      </c>
      <c r="G80" s="19">
        <v>0.5</v>
      </c>
      <c r="I80" s="20">
        <f t="shared" si="5"/>
        <v>489.75</v>
      </c>
      <c r="K80" s="5">
        <f t="shared" si="6"/>
        <v>489.75</v>
      </c>
      <c r="M80" s="14">
        <v>0.3716</v>
      </c>
      <c r="O80" s="5">
        <f t="shared" si="9"/>
        <v>181.9911</v>
      </c>
      <c r="Q80" s="16">
        <f t="shared" si="7"/>
        <v>307.75890000000004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20">
        <v>1306</v>
      </c>
      <c r="G81" s="19">
        <v>0.5</v>
      </c>
      <c r="I81" s="20">
        <f t="shared" si="5"/>
        <v>653</v>
      </c>
      <c r="K81" s="5">
        <f t="shared" si="6"/>
        <v>653</v>
      </c>
      <c r="M81" s="14">
        <v>0.3414</v>
      </c>
      <c r="O81" s="5">
        <f t="shared" si="9"/>
        <v>222.93419999999998</v>
      </c>
      <c r="Q81" s="16">
        <f t="shared" si="7"/>
        <v>430.0658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20">
        <v>6203.5</v>
      </c>
      <c r="G82" s="19">
        <v>0.5</v>
      </c>
      <c r="I82" s="20">
        <f t="shared" si="5"/>
        <v>3101.75</v>
      </c>
      <c r="K82" s="5">
        <f t="shared" si="6"/>
        <v>3101.75</v>
      </c>
      <c r="M82" s="14">
        <v>0.2923</v>
      </c>
      <c r="O82" s="5">
        <f t="shared" si="9"/>
        <v>906.641525</v>
      </c>
      <c r="Q82" s="16">
        <f t="shared" si="7"/>
        <v>2195.108475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20">
        <v>0</v>
      </c>
      <c r="G83" s="19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20">
        <v>2943.7</v>
      </c>
      <c r="G84" s="19">
        <v>0.5</v>
      </c>
      <c r="I84" s="20">
        <f t="shared" si="5"/>
        <v>1471.85</v>
      </c>
      <c r="K84" s="5">
        <f t="shared" si="6"/>
        <v>1471.85</v>
      </c>
      <c r="M84" s="14">
        <v>0.3227</v>
      </c>
      <c r="O84" s="5">
        <f t="shared" si="9"/>
        <v>474.96599499999996</v>
      </c>
      <c r="Q84" s="16">
        <f t="shared" si="7"/>
        <v>996.8840049999999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20">
        <v>6203.5</v>
      </c>
      <c r="G85" s="19">
        <v>0.5</v>
      </c>
      <c r="I85" s="20">
        <f t="shared" si="5"/>
        <v>3101.75</v>
      </c>
      <c r="K85" s="5">
        <f t="shared" si="6"/>
        <v>3101.75</v>
      </c>
      <c r="M85" s="14">
        <v>0.4397</v>
      </c>
      <c r="O85" s="5">
        <f t="shared" si="9"/>
        <v>1363.839475</v>
      </c>
      <c r="Q85" s="16">
        <f t="shared" si="7"/>
        <v>1737.910525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20">
        <v>979.5</v>
      </c>
      <c r="G86" s="19">
        <v>0.5</v>
      </c>
      <c r="I86" s="20">
        <f t="shared" si="5"/>
        <v>489.75</v>
      </c>
      <c r="K86" s="5">
        <f t="shared" si="6"/>
        <v>489.75</v>
      </c>
      <c r="M86" s="14">
        <v>0.2336</v>
      </c>
      <c r="O86" s="5">
        <f t="shared" si="9"/>
        <v>114.4056</v>
      </c>
      <c r="Q86" s="16">
        <f t="shared" si="7"/>
        <v>375.3444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20">
        <v>4023.3199999999997</v>
      </c>
      <c r="G87" s="19">
        <v>0.5</v>
      </c>
      <c r="I87" s="20">
        <f t="shared" si="5"/>
        <v>2011.6599999999999</v>
      </c>
      <c r="K87" s="5">
        <f t="shared" si="6"/>
        <v>2011.6599999999999</v>
      </c>
      <c r="M87" s="14">
        <v>0.3445</v>
      </c>
      <c r="O87" s="5">
        <f t="shared" si="9"/>
        <v>693.0168699999999</v>
      </c>
      <c r="Q87" s="16">
        <f t="shared" si="7"/>
        <v>1318.64313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20">
        <v>979.5</v>
      </c>
      <c r="G88" s="19">
        <v>0.5</v>
      </c>
      <c r="I88" s="20">
        <f t="shared" si="5"/>
        <v>489.75</v>
      </c>
      <c r="K88" s="5">
        <f t="shared" si="6"/>
        <v>489.75</v>
      </c>
      <c r="M88" s="14">
        <v>0.1894</v>
      </c>
      <c r="O88" s="5">
        <f t="shared" si="9"/>
        <v>92.75865</v>
      </c>
      <c r="Q88" s="16">
        <f t="shared" si="7"/>
        <v>396.99135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20">
        <v>653</v>
      </c>
      <c r="G89" s="19">
        <v>0.5</v>
      </c>
      <c r="I89" s="20">
        <f t="shared" si="5"/>
        <v>326.5</v>
      </c>
      <c r="K89" s="5">
        <f t="shared" si="6"/>
        <v>326.5</v>
      </c>
      <c r="M89" s="14">
        <v>0.3154</v>
      </c>
      <c r="O89" s="5">
        <f t="shared" si="9"/>
        <v>102.9781</v>
      </c>
      <c r="Q89" s="16">
        <f t="shared" si="7"/>
        <v>223.52190000000002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20">
        <v>1632.5</v>
      </c>
      <c r="G90" s="19">
        <v>0.5</v>
      </c>
      <c r="I90" s="20">
        <f t="shared" si="5"/>
        <v>816.25</v>
      </c>
      <c r="K90" s="5">
        <f t="shared" si="6"/>
        <v>816.25</v>
      </c>
      <c r="M90" s="14">
        <v>0.3517</v>
      </c>
      <c r="O90" s="5">
        <f t="shared" si="9"/>
        <v>287.075125</v>
      </c>
      <c r="Q90" s="16">
        <f t="shared" si="7"/>
        <v>529.1748749999999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20">
        <v>326.5</v>
      </c>
      <c r="G91" s="19">
        <v>0.5</v>
      </c>
      <c r="I91" s="20">
        <f t="shared" si="5"/>
        <v>163.25</v>
      </c>
      <c r="K91" s="5">
        <f t="shared" si="6"/>
        <v>163.25</v>
      </c>
      <c r="M91" s="14">
        <v>0.2337</v>
      </c>
      <c r="O91" s="5">
        <f t="shared" si="9"/>
        <v>38.151525</v>
      </c>
      <c r="Q91" s="16">
        <f t="shared" si="7"/>
        <v>125.09847500000001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20">
        <v>0</v>
      </c>
      <c r="G92" s="19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20">
        <v>4635.32</v>
      </c>
      <c r="G93" s="19">
        <v>0.5</v>
      </c>
      <c r="I93" s="20">
        <f t="shared" si="5"/>
        <v>2317.66</v>
      </c>
      <c r="K93" s="5">
        <f t="shared" si="6"/>
        <v>2317.66</v>
      </c>
      <c r="M93" s="14">
        <v>0.4588</v>
      </c>
      <c r="O93" s="5">
        <f t="shared" si="9"/>
        <v>1063.342408</v>
      </c>
      <c r="Q93" s="16">
        <f t="shared" si="7"/>
        <v>1254.3175919999999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20">
        <v>0</v>
      </c>
      <c r="G94" s="19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20">
        <v>0</v>
      </c>
      <c r="G95" s="19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20">
        <v>0</v>
      </c>
      <c r="G96" s="19">
        <v>0.5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20">
        <v>979.5</v>
      </c>
      <c r="G97" s="19">
        <v>0.5</v>
      </c>
      <c r="I97" s="20">
        <f t="shared" si="5"/>
        <v>489.75</v>
      </c>
      <c r="K97" s="5">
        <f t="shared" si="6"/>
        <v>489.75</v>
      </c>
      <c r="M97" s="14">
        <v>0.2455</v>
      </c>
      <c r="O97" s="5">
        <f t="shared" si="9"/>
        <v>120.233625</v>
      </c>
      <c r="Q97" s="16">
        <f t="shared" si="7"/>
        <v>369.516375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20">
        <v>326.5</v>
      </c>
      <c r="G98" s="19">
        <v>0.5</v>
      </c>
      <c r="I98" s="20">
        <f t="shared" si="5"/>
        <v>163.25</v>
      </c>
      <c r="K98" s="5">
        <f t="shared" si="6"/>
        <v>163.25</v>
      </c>
      <c r="M98" s="14">
        <v>0.3853</v>
      </c>
      <c r="O98" s="5">
        <f t="shared" si="9"/>
        <v>62.900225</v>
      </c>
      <c r="Q98" s="16">
        <f t="shared" si="7"/>
        <v>100.349775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20">
        <v>1306</v>
      </c>
      <c r="G99" s="19">
        <v>0.5</v>
      </c>
      <c r="I99" s="20">
        <f t="shared" si="5"/>
        <v>653</v>
      </c>
      <c r="K99" s="5">
        <f t="shared" si="6"/>
        <v>653</v>
      </c>
      <c r="M99" s="14">
        <v>0.276</v>
      </c>
      <c r="O99" s="5">
        <f t="shared" si="9"/>
        <v>180.228</v>
      </c>
      <c r="Q99" s="16">
        <f t="shared" si="7"/>
        <v>472.772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20">
        <v>0</v>
      </c>
      <c r="G100" s="19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20">
        <v>4244.5</v>
      </c>
      <c r="G101" s="19">
        <v>0.5</v>
      </c>
      <c r="I101" s="20">
        <f t="shared" si="5"/>
        <v>2122.25</v>
      </c>
      <c r="K101" s="5">
        <f t="shared" si="6"/>
        <v>2122.25</v>
      </c>
      <c r="M101" s="14">
        <v>0.2755</v>
      </c>
      <c r="O101" s="5">
        <f t="shared" si="9"/>
        <v>584.679875</v>
      </c>
      <c r="Q101" s="16">
        <f t="shared" si="7"/>
        <v>1537.570125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20">
        <v>3591.5</v>
      </c>
      <c r="G102" s="19">
        <v>0.5</v>
      </c>
      <c r="I102" s="20">
        <f t="shared" si="5"/>
        <v>1795.75</v>
      </c>
      <c r="K102" s="5">
        <f t="shared" si="6"/>
        <v>1795.75</v>
      </c>
      <c r="M102" s="14">
        <v>0.2708</v>
      </c>
      <c r="O102" s="5">
        <f t="shared" si="9"/>
        <v>486.28909999999996</v>
      </c>
      <c r="Q102" s="16">
        <f t="shared" si="7"/>
        <v>1309.4609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20">
        <v>0</v>
      </c>
      <c r="G103" s="19">
        <v>0.5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20">
        <v>4056.68</v>
      </c>
      <c r="G104" s="19">
        <v>0.5</v>
      </c>
      <c r="I104" s="20">
        <f t="shared" si="5"/>
        <v>2028.34</v>
      </c>
      <c r="K104" s="5">
        <f t="shared" si="6"/>
        <v>2028.34</v>
      </c>
      <c r="M104" s="14">
        <v>0.5309</v>
      </c>
      <c r="O104" s="5">
        <f t="shared" si="9"/>
        <v>1076.845706</v>
      </c>
      <c r="Q104" s="16">
        <f t="shared" si="7"/>
        <v>951.4942939999999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20">
        <v>1632.5</v>
      </c>
      <c r="G105" s="19">
        <v>0.5</v>
      </c>
      <c r="I105" s="20">
        <f t="shared" si="5"/>
        <v>816.25</v>
      </c>
      <c r="K105" s="5">
        <f t="shared" si="6"/>
        <v>816.25</v>
      </c>
      <c r="M105" s="14">
        <v>0.2547</v>
      </c>
      <c r="O105" s="5">
        <f t="shared" si="9"/>
        <v>207.89887499999998</v>
      </c>
      <c r="Q105" s="16">
        <f t="shared" si="7"/>
        <v>608.351125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20">
        <v>653</v>
      </c>
      <c r="G106" s="19">
        <v>0.5</v>
      </c>
      <c r="I106" s="20">
        <f t="shared" si="5"/>
        <v>326.5</v>
      </c>
      <c r="K106" s="5">
        <f t="shared" si="6"/>
        <v>326.5</v>
      </c>
      <c r="M106" s="14">
        <v>0.2329</v>
      </c>
      <c r="O106" s="5">
        <f t="shared" si="9"/>
        <v>76.04185</v>
      </c>
      <c r="Q106" s="16">
        <f t="shared" si="7"/>
        <v>250.45815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20">
        <v>2612</v>
      </c>
      <c r="G107" s="19">
        <v>0.5</v>
      </c>
      <c r="I107" s="20">
        <f t="shared" si="5"/>
        <v>1306</v>
      </c>
      <c r="K107" s="5">
        <f t="shared" si="6"/>
        <v>1306</v>
      </c>
      <c r="M107" s="14">
        <v>0.3068</v>
      </c>
      <c r="O107" s="5">
        <f t="shared" si="9"/>
        <v>400.68080000000003</v>
      </c>
      <c r="Q107" s="16">
        <f t="shared" si="7"/>
        <v>905.3191999999999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20">
        <v>2612</v>
      </c>
      <c r="G108" s="19">
        <v>0.5</v>
      </c>
      <c r="I108" s="20">
        <f t="shared" si="5"/>
        <v>1306</v>
      </c>
      <c r="K108" s="5">
        <f t="shared" si="6"/>
        <v>1306</v>
      </c>
      <c r="M108" s="14">
        <v>0.3715</v>
      </c>
      <c r="O108" s="5">
        <f t="shared" si="9"/>
        <v>485.179</v>
      </c>
      <c r="Q108" s="16">
        <f t="shared" si="7"/>
        <v>820.821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20">
        <v>653</v>
      </c>
      <c r="G109" s="19">
        <v>0.5</v>
      </c>
      <c r="I109" s="20">
        <f t="shared" si="5"/>
        <v>326.5</v>
      </c>
      <c r="K109" s="5">
        <f t="shared" si="6"/>
        <v>326.5</v>
      </c>
      <c r="M109" s="14">
        <v>0.4027</v>
      </c>
      <c r="O109" s="5">
        <f t="shared" si="9"/>
        <v>131.48155</v>
      </c>
      <c r="Q109" s="16">
        <f t="shared" si="7"/>
        <v>195.01845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20">
        <v>0</v>
      </c>
      <c r="G110" s="19">
        <v>0.5</v>
      </c>
      <c r="I110" s="20">
        <f t="shared" si="5"/>
        <v>0</v>
      </c>
      <c r="K110" s="5">
        <f t="shared" si="6"/>
        <v>0</v>
      </c>
      <c r="M110" s="14">
        <v>0.2496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20">
        <v>979.5</v>
      </c>
      <c r="G111" s="19">
        <v>0.5</v>
      </c>
      <c r="I111" s="20">
        <f t="shared" si="5"/>
        <v>489.75</v>
      </c>
      <c r="K111" s="5">
        <f t="shared" si="6"/>
        <v>489.75</v>
      </c>
      <c r="M111" s="14">
        <v>0.2223</v>
      </c>
      <c r="O111" s="5">
        <f t="shared" si="9"/>
        <v>108.871425</v>
      </c>
      <c r="Q111" s="16">
        <f t="shared" si="7"/>
        <v>380.878575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20">
        <v>1306</v>
      </c>
      <c r="G112" s="19">
        <v>0.5</v>
      </c>
      <c r="I112" s="20">
        <f t="shared" si="5"/>
        <v>653</v>
      </c>
      <c r="K112" s="5">
        <f t="shared" si="6"/>
        <v>653</v>
      </c>
      <c r="M112" s="14">
        <v>0.371</v>
      </c>
      <c r="O112" s="5">
        <f t="shared" si="9"/>
        <v>242.263</v>
      </c>
      <c r="Q112" s="16">
        <f t="shared" si="7"/>
        <v>410.73699999999997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20">
        <v>326.5</v>
      </c>
      <c r="G113" s="19">
        <v>0.5</v>
      </c>
      <c r="I113" s="20">
        <f t="shared" si="5"/>
        <v>163.25</v>
      </c>
      <c r="K113" s="5">
        <f t="shared" si="6"/>
        <v>163.25</v>
      </c>
      <c r="M113" s="14">
        <v>0.3441</v>
      </c>
      <c r="O113" s="5">
        <f t="shared" si="9"/>
        <v>56.174325</v>
      </c>
      <c r="Q113" s="16">
        <f t="shared" si="7"/>
        <v>107.07567499999999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20">
        <v>326.5</v>
      </c>
      <c r="G114" s="19">
        <v>0.5</v>
      </c>
      <c r="I114" s="20">
        <f t="shared" si="5"/>
        <v>163.25</v>
      </c>
      <c r="K114" s="5">
        <f t="shared" si="6"/>
        <v>163.25</v>
      </c>
      <c r="M114" s="14">
        <v>0.3146</v>
      </c>
      <c r="O114" s="5">
        <f t="shared" si="9"/>
        <v>51.35845</v>
      </c>
      <c r="Q114" s="16">
        <f t="shared" si="7"/>
        <v>111.89155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20">
        <v>0</v>
      </c>
      <c r="G115" s="19">
        <v>0.5</v>
      </c>
      <c r="I115" s="20">
        <f t="shared" si="5"/>
        <v>0</v>
      </c>
      <c r="K115" s="5">
        <f t="shared" si="6"/>
        <v>0</v>
      </c>
      <c r="M115" s="14">
        <v>0.3223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20">
        <v>6856.5</v>
      </c>
      <c r="G116" s="19">
        <v>0.5</v>
      </c>
      <c r="I116" s="20">
        <f t="shared" si="5"/>
        <v>3428.25</v>
      </c>
      <c r="K116" s="5">
        <f t="shared" si="6"/>
        <v>3428.25</v>
      </c>
      <c r="M116" s="14">
        <v>0.3808</v>
      </c>
      <c r="O116" s="5">
        <f t="shared" si="9"/>
        <v>1305.4776000000002</v>
      </c>
      <c r="Q116" s="16">
        <f t="shared" si="7"/>
        <v>2122.7724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20">
        <v>979.5</v>
      </c>
      <c r="G117" s="19">
        <v>0.5</v>
      </c>
      <c r="I117" s="20">
        <f t="shared" si="5"/>
        <v>489.75</v>
      </c>
      <c r="K117" s="5">
        <f t="shared" si="6"/>
        <v>489.75</v>
      </c>
      <c r="M117" s="14">
        <v>0.2667</v>
      </c>
      <c r="O117" s="5">
        <f t="shared" si="9"/>
        <v>130.616325</v>
      </c>
      <c r="Q117" s="16">
        <f t="shared" si="7"/>
        <v>359.13367500000004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20">
        <v>0</v>
      </c>
      <c r="G118" s="19">
        <v>0.5</v>
      </c>
      <c r="I118" s="20">
        <f t="shared" si="5"/>
        <v>0</v>
      </c>
      <c r="K118" s="5">
        <f t="shared" si="6"/>
        <v>0</v>
      </c>
      <c r="M118" s="14">
        <v>0.3302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20">
        <v>1632.5</v>
      </c>
      <c r="G119" s="19">
        <v>0.5</v>
      </c>
      <c r="I119" s="20">
        <f t="shared" si="5"/>
        <v>816.25</v>
      </c>
      <c r="K119" s="5">
        <f t="shared" si="6"/>
        <v>816.25</v>
      </c>
      <c r="M119" s="14">
        <v>0.2736</v>
      </c>
      <c r="O119" s="5">
        <f t="shared" si="9"/>
        <v>223.32600000000002</v>
      </c>
      <c r="Q119" s="16">
        <f t="shared" si="7"/>
        <v>592.924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20">
        <v>1306</v>
      </c>
      <c r="G120" s="19">
        <v>0.5</v>
      </c>
      <c r="I120" s="20">
        <f t="shared" si="5"/>
        <v>653</v>
      </c>
      <c r="K120" s="5">
        <f t="shared" si="6"/>
        <v>653</v>
      </c>
      <c r="M120" s="14">
        <v>0.4168</v>
      </c>
      <c r="O120" s="5">
        <f t="shared" si="9"/>
        <v>272.17040000000003</v>
      </c>
      <c r="Q120" s="16">
        <f t="shared" si="7"/>
        <v>380.82959999999997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20">
        <v>0</v>
      </c>
      <c r="G121" s="19">
        <v>0.5</v>
      </c>
      <c r="I121" s="20">
        <f t="shared" si="5"/>
        <v>0</v>
      </c>
      <c r="K121" s="5">
        <f t="shared" si="6"/>
        <v>0</v>
      </c>
      <c r="M121" s="14">
        <v>0.4273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20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0.3321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20">
        <v>13519.779999999999</v>
      </c>
      <c r="G123" s="19">
        <v>0.5</v>
      </c>
      <c r="I123" s="20">
        <f t="shared" si="5"/>
        <v>6759.889999999999</v>
      </c>
      <c r="K123" s="5">
        <f t="shared" si="6"/>
        <v>6759.889999999999</v>
      </c>
      <c r="M123" s="14">
        <v>0.2773</v>
      </c>
      <c r="O123" s="5">
        <f t="shared" si="9"/>
        <v>1874.5174969999998</v>
      </c>
      <c r="Q123" s="16">
        <f t="shared" si="7"/>
        <v>4885.372503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20">
        <v>16133.51</v>
      </c>
      <c r="G124" s="19">
        <v>0.5</v>
      </c>
      <c r="I124" s="20">
        <f t="shared" si="5"/>
        <v>8066.755</v>
      </c>
      <c r="K124" s="5">
        <f t="shared" si="6"/>
        <v>8066.755</v>
      </c>
      <c r="M124" s="14">
        <v>0.2455</v>
      </c>
      <c r="O124" s="5">
        <f t="shared" si="9"/>
        <v>1980.3883524999999</v>
      </c>
      <c r="Q124" s="16">
        <f t="shared" si="7"/>
        <v>6086.3666475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20">
        <v>0</v>
      </c>
      <c r="G125" s="19">
        <v>0.5</v>
      </c>
      <c r="I125" s="20">
        <f t="shared" si="5"/>
        <v>0</v>
      </c>
      <c r="K125" s="5">
        <f t="shared" si="6"/>
        <v>0</v>
      </c>
      <c r="M125" s="14">
        <v>0.3254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20">
        <v>3591.5</v>
      </c>
      <c r="G126" s="19">
        <v>0.5</v>
      </c>
      <c r="I126" s="20">
        <f t="shared" si="5"/>
        <v>1795.75</v>
      </c>
      <c r="K126" s="5">
        <f t="shared" si="6"/>
        <v>1795.75</v>
      </c>
      <c r="M126" s="14">
        <v>0.3535</v>
      </c>
      <c r="O126" s="5">
        <f t="shared" si="9"/>
        <v>634.7976249999999</v>
      </c>
      <c r="Q126" s="16">
        <f t="shared" si="7"/>
        <v>1160.952375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20">
        <v>0</v>
      </c>
      <c r="G127" s="19">
        <v>0.5</v>
      </c>
      <c r="I127" s="20">
        <f t="shared" si="5"/>
        <v>0</v>
      </c>
      <c r="K127" s="5">
        <f t="shared" si="6"/>
        <v>0</v>
      </c>
      <c r="M127" s="14">
        <v>0.2787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20">
        <v>8815.5</v>
      </c>
      <c r="G128" s="19">
        <v>0.5</v>
      </c>
      <c r="I128" s="20">
        <f t="shared" si="5"/>
        <v>4407.75</v>
      </c>
      <c r="K128" s="5">
        <f t="shared" si="6"/>
        <v>4407.75</v>
      </c>
      <c r="M128" s="14">
        <v>0.2605</v>
      </c>
      <c r="O128" s="5">
        <f t="shared" si="9"/>
        <v>1148.218875</v>
      </c>
      <c r="Q128" s="16">
        <f t="shared" si="7"/>
        <v>3259.531125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20">
        <v>0</v>
      </c>
      <c r="G129" s="19">
        <v>0.5</v>
      </c>
      <c r="I129" s="20">
        <f t="shared" si="5"/>
        <v>0</v>
      </c>
      <c r="K129" s="5">
        <f t="shared" si="6"/>
        <v>0</v>
      </c>
      <c r="M129" s="14">
        <v>0.2035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20">
        <v>16421.100000000002</v>
      </c>
      <c r="G130" s="19">
        <v>0.5</v>
      </c>
      <c r="I130" s="20">
        <f t="shared" si="5"/>
        <v>8210.550000000001</v>
      </c>
      <c r="K130" s="5">
        <f t="shared" si="6"/>
        <v>8210.550000000001</v>
      </c>
      <c r="M130" s="14">
        <v>0.3691</v>
      </c>
      <c r="O130" s="5">
        <f t="shared" si="9"/>
        <v>3030.5140050000005</v>
      </c>
      <c r="Q130" s="16">
        <f t="shared" si="7"/>
        <v>5180.035995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20">
        <v>17631</v>
      </c>
      <c r="G131" s="19">
        <v>0.5</v>
      </c>
      <c r="I131" s="20">
        <f t="shared" si="5"/>
        <v>8815.5</v>
      </c>
      <c r="K131" s="5">
        <f t="shared" si="6"/>
        <v>8815.5</v>
      </c>
      <c r="M131" s="14">
        <v>0.3072</v>
      </c>
      <c r="O131" s="5">
        <f t="shared" si="9"/>
        <v>2708.1216</v>
      </c>
      <c r="Q131" s="16">
        <f t="shared" si="7"/>
        <v>6107.3784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20">
        <v>3265</v>
      </c>
      <c r="G132" s="19">
        <v>0.5</v>
      </c>
      <c r="I132" s="20">
        <f t="shared" si="5"/>
        <v>1632.5</v>
      </c>
      <c r="K132" s="5">
        <f t="shared" si="6"/>
        <v>1632.5</v>
      </c>
      <c r="M132" s="14">
        <v>0.3513</v>
      </c>
      <c r="O132" s="5">
        <f t="shared" si="9"/>
        <v>573.49725</v>
      </c>
      <c r="Q132" s="16">
        <f t="shared" si="7"/>
        <v>1059.00275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20">
        <v>0</v>
      </c>
      <c r="G133" s="19">
        <v>0.5</v>
      </c>
      <c r="I133" s="20">
        <f t="shared" si="5"/>
        <v>0</v>
      </c>
      <c r="K133" s="5">
        <f t="shared" si="6"/>
        <v>0</v>
      </c>
      <c r="M133" s="14">
        <v>0.2699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20">
        <v>1632.5</v>
      </c>
      <c r="G134" s="19">
        <v>0.5</v>
      </c>
      <c r="I134" s="20">
        <f t="shared" si="5"/>
        <v>816.25</v>
      </c>
      <c r="K134" s="5">
        <f t="shared" si="6"/>
        <v>816.25</v>
      </c>
      <c r="M134" s="14">
        <v>0.2432</v>
      </c>
      <c r="O134" s="5">
        <f t="shared" si="9"/>
        <v>198.512</v>
      </c>
      <c r="Q134" s="16">
        <f t="shared" si="7"/>
        <v>617.738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20">
        <v>14674.5</v>
      </c>
      <c r="G135" s="19">
        <v>0.5</v>
      </c>
      <c r="I135" s="20">
        <f t="shared" si="5"/>
        <v>7337.25</v>
      </c>
      <c r="K135" s="5">
        <f t="shared" si="6"/>
        <v>7337.25</v>
      </c>
      <c r="M135" s="14">
        <v>0.3569</v>
      </c>
      <c r="O135" s="5">
        <f>K135*M135</f>
        <v>2618.664525</v>
      </c>
      <c r="Q135" s="16">
        <f>K135-O135</f>
        <v>4718.585475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20">
        <v>979.5</v>
      </c>
      <c r="G136" s="19">
        <v>0.5</v>
      </c>
      <c r="I136" s="20">
        <f t="shared" si="5"/>
        <v>489.75</v>
      </c>
      <c r="K136" s="5">
        <f t="shared" si="6"/>
        <v>489.75</v>
      </c>
      <c r="M136" s="14">
        <v>0.3843</v>
      </c>
      <c r="O136" s="5">
        <f>K136*M136</f>
        <v>188.21092499999997</v>
      </c>
      <c r="Q136" s="16">
        <f>K136-O136</f>
        <v>301.539075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20">
        <v>0</v>
      </c>
      <c r="G137" s="19">
        <v>0.5</v>
      </c>
      <c r="I137" s="20">
        <f>E137*G137</f>
        <v>0</v>
      </c>
      <c r="K137" s="5">
        <f>E137-I137</f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20">
        <v>942.71</v>
      </c>
      <c r="G138" s="19">
        <v>0.5</v>
      </c>
      <c r="I138" s="20">
        <f>E138*G138</f>
        <v>471.355</v>
      </c>
      <c r="K138" s="5">
        <f>E138-I138</f>
        <v>471.355</v>
      </c>
      <c r="M138" s="14">
        <v>0.4587</v>
      </c>
      <c r="O138" s="5">
        <f>K138*M138</f>
        <v>216.2105385</v>
      </c>
      <c r="Q138" s="16">
        <f>K138-O138</f>
        <v>255.1444615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252133.58000000002</v>
      </c>
      <c r="G142" s="6"/>
      <c r="I142" s="18">
        <f>SUM(I9:I141)</f>
        <v>126066.79000000001</v>
      </c>
      <c r="K142" s="5">
        <f>SUM(K9:K141)</f>
        <v>126066.79000000001</v>
      </c>
      <c r="O142" s="5">
        <f>SUM(O9:O141)</f>
        <v>42868.369268999995</v>
      </c>
      <c r="Q142" s="16">
        <f>K142-O142</f>
        <v>83198.42073100002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A125">
      <selection activeCell="E157" sqref="E157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59" t="s">
        <v>303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304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E9" s="20">
        <v>979.5</v>
      </c>
      <c r="G9" s="19">
        <v>0.5</v>
      </c>
      <c r="I9" s="20">
        <f>E9*G9</f>
        <v>489.75</v>
      </c>
      <c r="K9" s="5">
        <f>E9-I9</f>
        <v>489.75</v>
      </c>
      <c r="M9" s="14">
        <v>0.2332</v>
      </c>
      <c r="O9" s="5">
        <f>K9*M9</f>
        <v>114.2097</v>
      </c>
      <c r="Q9" s="16">
        <f>K9-O9</f>
        <v>375.5403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20">
        <v>2938.5</v>
      </c>
      <c r="G10" s="19">
        <v>0.5</v>
      </c>
      <c r="I10" s="20">
        <f aca="true" t="shared" si="0" ref="I10:I73">E10*G10</f>
        <v>1469.25</v>
      </c>
      <c r="K10" s="5">
        <f aca="true" t="shared" si="1" ref="K10:K73">E10-I10</f>
        <v>1469.25</v>
      </c>
      <c r="M10" s="14">
        <v>0.4474</v>
      </c>
      <c r="O10" s="5">
        <f>K10*M10</f>
        <v>657.34245</v>
      </c>
      <c r="Q10" s="16">
        <f aca="true" t="shared" si="2" ref="Q10:Q73">K10-O10</f>
        <v>811.90755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20">
        <v>0</v>
      </c>
      <c r="G11" s="19">
        <v>0.5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20">
        <v>326.5</v>
      </c>
      <c r="G12" s="19">
        <v>0.5</v>
      </c>
      <c r="I12" s="20">
        <f t="shared" si="0"/>
        <v>163.25</v>
      </c>
      <c r="K12" s="5">
        <f t="shared" si="1"/>
        <v>163.25</v>
      </c>
      <c r="M12" s="14">
        <v>0.3268</v>
      </c>
      <c r="O12" s="5">
        <f t="shared" si="4"/>
        <v>53.3501</v>
      </c>
      <c r="Q12" s="16">
        <f t="shared" si="2"/>
        <v>109.8999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20">
        <v>401.61</v>
      </c>
      <c r="G13" s="19">
        <v>0.5</v>
      </c>
      <c r="I13" s="20">
        <f t="shared" si="0"/>
        <v>200.805</v>
      </c>
      <c r="K13" s="5">
        <f t="shared" si="1"/>
        <v>200.805</v>
      </c>
      <c r="M13" s="14">
        <v>0.2722</v>
      </c>
      <c r="O13" s="5">
        <f t="shared" si="4"/>
        <v>54.659121</v>
      </c>
      <c r="Q13" s="16">
        <f t="shared" si="2"/>
        <v>146.145879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20">
        <v>1306</v>
      </c>
      <c r="G14" s="19">
        <v>0.5</v>
      </c>
      <c r="I14" s="20">
        <f t="shared" si="0"/>
        <v>653</v>
      </c>
      <c r="K14" s="5">
        <f t="shared" si="1"/>
        <v>653</v>
      </c>
      <c r="M14" s="14">
        <v>0.2639</v>
      </c>
      <c r="O14" s="5">
        <f t="shared" si="4"/>
        <v>172.32670000000002</v>
      </c>
      <c r="Q14" s="16">
        <f t="shared" si="2"/>
        <v>480.6733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20">
        <v>2617</v>
      </c>
      <c r="G15" s="19">
        <v>0.5</v>
      </c>
      <c r="I15" s="20">
        <f t="shared" si="0"/>
        <v>1308.5</v>
      </c>
      <c r="K15" s="5">
        <f t="shared" si="1"/>
        <v>1308.5</v>
      </c>
      <c r="M15" s="14">
        <v>0.4602</v>
      </c>
      <c r="O15" s="5">
        <f t="shared" si="4"/>
        <v>602.1717</v>
      </c>
      <c r="Q15" s="16">
        <f t="shared" si="2"/>
        <v>706.3283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20">
        <v>3918</v>
      </c>
      <c r="G16" s="19">
        <v>0.5</v>
      </c>
      <c r="I16" s="20">
        <f t="shared" si="0"/>
        <v>1959</v>
      </c>
      <c r="K16" s="5">
        <f t="shared" si="1"/>
        <v>1959</v>
      </c>
      <c r="M16" s="14">
        <v>0.3302</v>
      </c>
      <c r="O16" s="5">
        <f t="shared" si="4"/>
        <v>646.8618</v>
      </c>
      <c r="Q16" s="16">
        <f t="shared" si="2"/>
        <v>1312.1381999999999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20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20">
        <v>2612</v>
      </c>
      <c r="G18" s="19">
        <v>0.5</v>
      </c>
      <c r="I18" s="20">
        <f t="shared" si="0"/>
        <v>1306</v>
      </c>
      <c r="K18" s="5">
        <f t="shared" si="1"/>
        <v>1306</v>
      </c>
      <c r="M18" s="14">
        <v>0.3111</v>
      </c>
      <c r="O18" s="5">
        <f t="shared" si="4"/>
        <v>406.2966</v>
      </c>
      <c r="Q18" s="16">
        <f t="shared" si="2"/>
        <v>899.7034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20">
        <v>326.5</v>
      </c>
      <c r="G19" s="19">
        <v>0.5</v>
      </c>
      <c r="I19" s="20">
        <f t="shared" si="0"/>
        <v>163.25</v>
      </c>
      <c r="K19" s="5">
        <f t="shared" si="1"/>
        <v>163.25</v>
      </c>
      <c r="M19" s="14">
        <v>0.2109</v>
      </c>
      <c r="O19" s="5">
        <f t="shared" si="4"/>
        <v>34.429425</v>
      </c>
      <c r="Q19" s="16">
        <f t="shared" si="2"/>
        <v>128.820575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20">
        <v>0</v>
      </c>
      <c r="G20" s="19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20">
        <v>979.5</v>
      </c>
      <c r="G21" s="19">
        <v>0.5</v>
      </c>
      <c r="I21" s="20">
        <f t="shared" si="0"/>
        <v>489.75</v>
      </c>
      <c r="K21" s="5">
        <f t="shared" si="1"/>
        <v>489.75</v>
      </c>
      <c r="M21" s="14">
        <v>0.2439</v>
      </c>
      <c r="O21" s="5">
        <f t="shared" si="4"/>
        <v>119.450025</v>
      </c>
      <c r="Q21" s="16">
        <f t="shared" si="2"/>
        <v>370.299975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20">
        <v>653</v>
      </c>
      <c r="G22" s="19">
        <v>0.5</v>
      </c>
      <c r="I22" s="20">
        <f t="shared" si="0"/>
        <v>326.5</v>
      </c>
      <c r="K22" s="5">
        <f t="shared" si="1"/>
        <v>326.5</v>
      </c>
      <c r="M22" s="14">
        <v>0.3156</v>
      </c>
      <c r="O22" s="5">
        <f t="shared" si="4"/>
        <v>103.04339999999999</v>
      </c>
      <c r="Q22" s="16">
        <f t="shared" si="2"/>
        <v>223.4566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20">
        <v>0</v>
      </c>
      <c r="G23" s="19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20">
        <v>326.5</v>
      </c>
      <c r="G24" s="19">
        <v>0.5</v>
      </c>
      <c r="I24" s="20">
        <f t="shared" si="0"/>
        <v>163.25</v>
      </c>
      <c r="K24" s="5">
        <f t="shared" si="1"/>
        <v>163.25</v>
      </c>
      <c r="M24" s="14">
        <v>0.3107</v>
      </c>
      <c r="O24" s="5">
        <f t="shared" si="4"/>
        <v>50.721774999999994</v>
      </c>
      <c r="Q24" s="16">
        <f t="shared" si="2"/>
        <v>112.528225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20">
        <v>653</v>
      </c>
      <c r="G25" s="19">
        <v>0.5</v>
      </c>
      <c r="I25" s="20">
        <f t="shared" si="0"/>
        <v>326.5</v>
      </c>
      <c r="K25" s="5">
        <f t="shared" si="1"/>
        <v>326.5</v>
      </c>
      <c r="M25" s="14">
        <v>0.3308</v>
      </c>
      <c r="O25" s="5">
        <f t="shared" si="4"/>
        <v>108.00619999999999</v>
      </c>
      <c r="Q25" s="16">
        <f t="shared" si="2"/>
        <v>218.49380000000002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20">
        <v>326.5</v>
      </c>
      <c r="G26" s="19">
        <v>0.5</v>
      </c>
      <c r="I26" s="20">
        <f t="shared" si="0"/>
        <v>163.25</v>
      </c>
      <c r="K26" s="5">
        <f t="shared" si="1"/>
        <v>163.25</v>
      </c>
      <c r="M26" s="14">
        <v>0.291</v>
      </c>
      <c r="O26" s="5">
        <f t="shared" si="4"/>
        <v>47.50575</v>
      </c>
      <c r="Q26" s="16">
        <f t="shared" si="2"/>
        <v>115.74425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20">
        <v>0</v>
      </c>
      <c r="G27" s="19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20">
        <v>0</v>
      </c>
      <c r="G28" s="19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20">
        <v>7128.5</v>
      </c>
      <c r="G29" s="19">
        <v>0.5</v>
      </c>
      <c r="I29" s="20">
        <f t="shared" si="0"/>
        <v>3564.25</v>
      </c>
      <c r="K29" s="5">
        <f t="shared" si="1"/>
        <v>3564.25</v>
      </c>
      <c r="M29" s="14">
        <v>0.3853</v>
      </c>
      <c r="O29" s="5">
        <f t="shared" si="4"/>
        <v>1373.305525</v>
      </c>
      <c r="Q29" s="16">
        <f t="shared" si="2"/>
        <v>2190.9444750000002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20">
        <v>0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20">
        <v>326.5</v>
      </c>
      <c r="G31" s="19">
        <v>0.5</v>
      </c>
      <c r="I31" s="20">
        <f t="shared" si="0"/>
        <v>163.25</v>
      </c>
      <c r="K31" s="5">
        <f t="shared" si="1"/>
        <v>163.25</v>
      </c>
      <c r="M31" s="14">
        <v>0.2901</v>
      </c>
      <c r="O31" s="5">
        <f t="shared" si="4"/>
        <v>47.358825</v>
      </c>
      <c r="Q31" s="16">
        <f t="shared" si="2"/>
        <v>115.891175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20">
        <v>1490.96</v>
      </c>
      <c r="G32" s="19">
        <v>0.5</v>
      </c>
      <c r="I32" s="20">
        <f t="shared" si="0"/>
        <v>745.48</v>
      </c>
      <c r="K32" s="5">
        <f t="shared" si="1"/>
        <v>745.48</v>
      </c>
      <c r="M32" s="14">
        <v>0.3767</v>
      </c>
      <c r="O32" s="5">
        <f t="shared" si="4"/>
        <v>280.822316</v>
      </c>
      <c r="Q32" s="16">
        <f t="shared" si="2"/>
        <v>464.657684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20">
        <v>0</v>
      </c>
      <c r="G33" s="19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20">
        <v>0</v>
      </c>
      <c r="G34" s="19">
        <v>0.5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20">
        <v>1632.5</v>
      </c>
      <c r="G35" s="19">
        <v>0.5</v>
      </c>
      <c r="I35" s="20">
        <f t="shared" si="0"/>
        <v>816.25</v>
      </c>
      <c r="K35" s="5">
        <f t="shared" si="1"/>
        <v>816.25</v>
      </c>
      <c r="M35" s="14">
        <v>0.3358</v>
      </c>
      <c r="O35" s="5">
        <f t="shared" si="4"/>
        <v>274.09675</v>
      </c>
      <c r="Q35" s="16">
        <f t="shared" si="2"/>
        <v>542.1532500000001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20">
        <v>326.5</v>
      </c>
      <c r="G36" s="19">
        <v>0.5</v>
      </c>
      <c r="I36" s="20">
        <f t="shared" si="0"/>
        <v>163.25</v>
      </c>
      <c r="K36" s="5">
        <f t="shared" si="1"/>
        <v>163.25</v>
      </c>
      <c r="M36" s="14">
        <v>0.3853</v>
      </c>
      <c r="O36" s="5">
        <f t="shared" si="4"/>
        <v>62.900225</v>
      </c>
      <c r="Q36" s="16">
        <f t="shared" si="2"/>
        <v>100.349775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20">
        <v>15672</v>
      </c>
      <c r="G37" s="19">
        <v>0.5</v>
      </c>
      <c r="I37" s="20">
        <f t="shared" si="0"/>
        <v>7836</v>
      </c>
      <c r="K37" s="5">
        <f t="shared" si="1"/>
        <v>7836</v>
      </c>
      <c r="M37" s="14">
        <v>0.4611</v>
      </c>
      <c r="O37" s="5">
        <f t="shared" si="4"/>
        <v>3613.1796</v>
      </c>
      <c r="Q37" s="16">
        <f t="shared" si="2"/>
        <v>4222.8204000000005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20">
        <v>653</v>
      </c>
      <c r="G38" s="19">
        <v>0.5</v>
      </c>
      <c r="I38" s="20">
        <f t="shared" si="0"/>
        <v>326.5</v>
      </c>
      <c r="K38" s="5">
        <f t="shared" si="1"/>
        <v>326.5</v>
      </c>
      <c r="M38" s="14">
        <v>0.4584</v>
      </c>
      <c r="O38" s="5">
        <f t="shared" si="4"/>
        <v>149.6676</v>
      </c>
      <c r="Q38" s="16">
        <f t="shared" si="2"/>
        <v>176.8324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20">
        <v>326.5</v>
      </c>
      <c r="G39" s="19">
        <v>0.5</v>
      </c>
      <c r="I39" s="20">
        <f t="shared" si="0"/>
        <v>163.25</v>
      </c>
      <c r="K39" s="5">
        <f t="shared" si="1"/>
        <v>163.25</v>
      </c>
      <c r="M39" s="14">
        <v>0.2324</v>
      </c>
      <c r="O39" s="5">
        <f t="shared" si="4"/>
        <v>37.939299999999996</v>
      </c>
      <c r="Q39" s="16">
        <f t="shared" si="2"/>
        <v>125.3107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20">
        <v>0</v>
      </c>
      <c r="G40" s="19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20">
        <v>1959</v>
      </c>
      <c r="G41" s="19">
        <v>0.5</v>
      </c>
      <c r="I41" s="20">
        <f t="shared" si="0"/>
        <v>979.5</v>
      </c>
      <c r="K41" s="5">
        <f t="shared" si="1"/>
        <v>979.5</v>
      </c>
      <c r="M41" s="14">
        <v>0.283</v>
      </c>
      <c r="O41" s="5">
        <f t="shared" si="4"/>
        <v>277.19849999999997</v>
      </c>
      <c r="Q41" s="16">
        <f t="shared" si="2"/>
        <v>702.3015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20">
        <v>326.5</v>
      </c>
      <c r="G42" s="19">
        <v>0.5</v>
      </c>
      <c r="I42" s="20">
        <f t="shared" si="0"/>
        <v>163.25</v>
      </c>
      <c r="K42" s="5">
        <f t="shared" si="1"/>
        <v>163.25</v>
      </c>
      <c r="M42" s="14">
        <v>0.4348</v>
      </c>
      <c r="O42" s="5">
        <f t="shared" si="4"/>
        <v>70.9811</v>
      </c>
      <c r="Q42" s="16">
        <f t="shared" si="2"/>
        <v>92.2689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20">
        <v>653</v>
      </c>
      <c r="G43" s="19">
        <v>0.5</v>
      </c>
      <c r="I43" s="20">
        <f t="shared" si="0"/>
        <v>326.5</v>
      </c>
      <c r="K43" s="5">
        <f t="shared" si="1"/>
        <v>326.5</v>
      </c>
      <c r="M43" s="14">
        <v>0.2898</v>
      </c>
      <c r="O43" s="5">
        <f t="shared" si="4"/>
        <v>94.6197</v>
      </c>
      <c r="Q43" s="16">
        <f t="shared" si="2"/>
        <v>231.8803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20">
        <v>979.5</v>
      </c>
      <c r="G44" s="19">
        <v>0.5</v>
      </c>
      <c r="I44" s="20">
        <f t="shared" si="0"/>
        <v>489.75</v>
      </c>
      <c r="K44" s="5">
        <f t="shared" si="1"/>
        <v>489.75</v>
      </c>
      <c r="M44" s="14">
        <v>0.3687</v>
      </c>
      <c r="O44" s="5">
        <f t="shared" si="4"/>
        <v>180.570825</v>
      </c>
      <c r="Q44" s="16">
        <f t="shared" si="2"/>
        <v>309.179175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20">
        <v>1316</v>
      </c>
      <c r="G45" s="19">
        <v>0.5</v>
      </c>
      <c r="I45" s="20">
        <f t="shared" si="0"/>
        <v>658</v>
      </c>
      <c r="K45" s="5">
        <f t="shared" si="1"/>
        <v>658</v>
      </c>
      <c r="M45" s="14">
        <v>0.4871</v>
      </c>
      <c r="O45" s="5">
        <f t="shared" si="4"/>
        <v>320.5118</v>
      </c>
      <c r="Q45" s="16">
        <f t="shared" si="2"/>
        <v>337.4882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20">
        <v>653</v>
      </c>
      <c r="G46" s="19">
        <v>0.5</v>
      </c>
      <c r="I46" s="20">
        <f t="shared" si="0"/>
        <v>326.5</v>
      </c>
      <c r="K46" s="5">
        <f t="shared" si="1"/>
        <v>326.5</v>
      </c>
      <c r="M46" s="14">
        <v>0.2109</v>
      </c>
      <c r="O46" s="5">
        <f t="shared" si="4"/>
        <v>68.85885</v>
      </c>
      <c r="Q46" s="16">
        <f t="shared" si="2"/>
        <v>257.64115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20">
        <v>0</v>
      </c>
      <c r="G47" s="19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20">
        <v>653</v>
      </c>
      <c r="G48" s="19">
        <v>0.5</v>
      </c>
      <c r="I48" s="20">
        <f t="shared" si="0"/>
        <v>326.5</v>
      </c>
      <c r="K48" s="5">
        <f t="shared" si="1"/>
        <v>326.5</v>
      </c>
      <c r="M48" s="14">
        <v>0.2266</v>
      </c>
      <c r="O48" s="5">
        <f t="shared" si="4"/>
        <v>73.9849</v>
      </c>
      <c r="Q48" s="16">
        <f t="shared" si="2"/>
        <v>252.51510000000002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20">
        <v>1306</v>
      </c>
      <c r="G49" s="19">
        <v>0.5</v>
      </c>
      <c r="I49" s="20">
        <f t="shared" si="0"/>
        <v>653</v>
      </c>
      <c r="K49" s="5">
        <f t="shared" si="1"/>
        <v>653</v>
      </c>
      <c r="M49" s="14">
        <v>0.2335</v>
      </c>
      <c r="O49" s="5">
        <f t="shared" si="4"/>
        <v>152.4755</v>
      </c>
      <c r="Q49" s="16">
        <f t="shared" si="2"/>
        <v>500.5245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20">
        <v>653</v>
      </c>
      <c r="G50" s="19">
        <v>0.5</v>
      </c>
      <c r="I50" s="20">
        <f t="shared" si="0"/>
        <v>326.5</v>
      </c>
      <c r="K50" s="5">
        <f t="shared" si="1"/>
        <v>326.5</v>
      </c>
      <c r="M50" s="14">
        <v>0.4444</v>
      </c>
      <c r="O50" s="5">
        <f t="shared" si="4"/>
        <v>145.0966</v>
      </c>
      <c r="Q50" s="16">
        <f t="shared" si="2"/>
        <v>181.4034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20">
        <v>4571</v>
      </c>
      <c r="G51" s="19">
        <v>0.5</v>
      </c>
      <c r="I51" s="20">
        <f t="shared" si="0"/>
        <v>2285.5</v>
      </c>
      <c r="K51" s="5">
        <f t="shared" si="1"/>
        <v>2285.5</v>
      </c>
      <c r="M51" s="14">
        <v>0.3755</v>
      </c>
      <c r="O51" s="5">
        <f t="shared" si="4"/>
        <v>858.20525</v>
      </c>
      <c r="Q51" s="16">
        <f t="shared" si="2"/>
        <v>1427.29475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20">
        <v>979.5</v>
      </c>
      <c r="G52" s="19">
        <v>0.5</v>
      </c>
      <c r="I52" s="20">
        <f t="shared" si="0"/>
        <v>489.75</v>
      </c>
      <c r="K52" s="5">
        <f t="shared" si="1"/>
        <v>489.75</v>
      </c>
      <c r="M52" s="14">
        <v>0.2786</v>
      </c>
      <c r="O52" s="5">
        <f t="shared" si="4"/>
        <v>136.44435000000001</v>
      </c>
      <c r="Q52" s="16">
        <f t="shared" si="2"/>
        <v>353.30565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20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20">
        <v>979.5</v>
      </c>
      <c r="G54" s="19">
        <v>0.5</v>
      </c>
      <c r="I54" s="20">
        <f t="shared" si="0"/>
        <v>489.75</v>
      </c>
      <c r="K54" s="5">
        <f t="shared" si="1"/>
        <v>489.75</v>
      </c>
      <c r="M54" s="14">
        <v>0.3613</v>
      </c>
      <c r="O54" s="5">
        <f t="shared" si="4"/>
        <v>176.946675</v>
      </c>
      <c r="Q54" s="16">
        <f t="shared" si="2"/>
        <v>312.803325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20">
        <v>0</v>
      </c>
      <c r="G55" s="19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20">
        <v>0</v>
      </c>
      <c r="G56" s="19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20">
        <v>979.5</v>
      </c>
      <c r="G57" s="19">
        <v>0.5</v>
      </c>
      <c r="I57" s="20">
        <f t="shared" si="0"/>
        <v>489.75</v>
      </c>
      <c r="K57" s="5">
        <f t="shared" si="1"/>
        <v>489.75</v>
      </c>
      <c r="M57" s="14">
        <v>0.3627</v>
      </c>
      <c r="O57" s="5">
        <f t="shared" si="4"/>
        <v>177.632325</v>
      </c>
      <c r="Q57" s="16">
        <f t="shared" si="2"/>
        <v>312.11767499999996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20">
        <v>0</v>
      </c>
      <c r="G58" s="19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20">
        <v>326.5</v>
      </c>
      <c r="G59" s="19">
        <v>0.5</v>
      </c>
      <c r="I59" s="20">
        <f t="shared" si="0"/>
        <v>163.25</v>
      </c>
      <c r="K59" s="5">
        <f t="shared" si="1"/>
        <v>163.25</v>
      </c>
      <c r="M59" s="14">
        <v>0.4391</v>
      </c>
      <c r="O59" s="5">
        <f t="shared" si="4"/>
        <v>71.683075</v>
      </c>
      <c r="Q59" s="16">
        <f t="shared" si="2"/>
        <v>91.566925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20">
        <v>0</v>
      </c>
      <c r="G60" s="19">
        <v>0.5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20">
        <v>2938.5</v>
      </c>
      <c r="G61" s="19">
        <v>0.5</v>
      </c>
      <c r="I61" s="20">
        <f t="shared" si="0"/>
        <v>1469.25</v>
      </c>
      <c r="K61" s="5">
        <f t="shared" si="1"/>
        <v>1469.25</v>
      </c>
      <c r="M61" s="17">
        <v>0.4764</v>
      </c>
      <c r="O61" s="5">
        <f t="shared" si="4"/>
        <v>699.9507</v>
      </c>
      <c r="Q61" s="16">
        <f t="shared" si="2"/>
        <v>769.2993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20">
        <v>979.5</v>
      </c>
      <c r="G62" s="19">
        <v>0.5</v>
      </c>
      <c r="I62" s="20">
        <f t="shared" si="0"/>
        <v>489.75</v>
      </c>
      <c r="K62" s="5">
        <f t="shared" si="1"/>
        <v>489.75</v>
      </c>
      <c r="M62" s="14">
        <v>0.4401</v>
      </c>
      <c r="O62" s="5">
        <f t="shared" si="4"/>
        <v>215.538975</v>
      </c>
      <c r="Q62" s="16">
        <f t="shared" si="2"/>
        <v>274.211025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20">
        <v>653</v>
      </c>
      <c r="G63" s="19">
        <v>0.5</v>
      </c>
      <c r="I63" s="20">
        <f t="shared" si="0"/>
        <v>326.5</v>
      </c>
      <c r="K63" s="5">
        <f t="shared" si="1"/>
        <v>326.5</v>
      </c>
      <c r="M63" s="14">
        <v>0.1698</v>
      </c>
      <c r="O63" s="5">
        <f t="shared" si="4"/>
        <v>55.4397</v>
      </c>
      <c r="Q63" s="16">
        <f t="shared" si="2"/>
        <v>271.0603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20">
        <v>0</v>
      </c>
      <c r="G64" s="19">
        <v>0.5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20">
        <v>326.5</v>
      </c>
      <c r="G65" s="19">
        <v>0.5</v>
      </c>
      <c r="I65" s="20">
        <f t="shared" si="0"/>
        <v>163.25</v>
      </c>
      <c r="K65" s="5">
        <f t="shared" si="1"/>
        <v>163.25</v>
      </c>
      <c r="M65" s="14">
        <v>0.4271</v>
      </c>
      <c r="O65" s="5">
        <f t="shared" si="4"/>
        <v>69.724075</v>
      </c>
      <c r="Q65" s="16">
        <f t="shared" si="2"/>
        <v>93.525925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20">
        <v>653</v>
      </c>
      <c r="G66" s="19">
        <v>0.5</v>
      </c>
      <c r="I66" s="20">
        <f t="shared" si="0"/>
        <v>326.5</v>
      </c>
      <c r="K66" s="5">
        <f t="shared" si="1"/>
        <v>326.5</v>
      </c>
      <c r="M66" s="14">
        <v>0.2286</v>
      </c>
      <c r="O66" s="5">
        <f t="shared" si="4"/>
        <v>74.6379</v>
      </c>
      <c r="Q66" s="16">
        <f t="shared" si="2"/>
        <v>251.8621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20">
        <v>0</v>
      </c>
      <c r="G67" s="19">
        <v>0.5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20">
        <v>653</v>
      </c>
      <c r="G68" s="19">
        <v>0.5</v>
      </c>
      <c r="I68" s="20">
        <f t="shared" si="0"/>
        <v>326.5</v>
      </c>
      <c r="K68" s="5">
        <f t="shared" si="1"/>
        <v>326.5</v>
      </c>
      <c r="M68" s="14">
        <v>0.2834</v>
      </c>
      <c r="O68" s="5">
        <f t="shared" si="4"/>
        <v>92.53009999999999</v>
      </c>
      <c r="Q68" s="16">
        <f t="shared" si="2"/>
        <v>233.9699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20">
        <v>326.5</v>
      </c>
      <c r="G69" s="19">
        <v>0.5</v>
      </c>
      <c r="I69" s="20">
        <f t="shared" si="0"/>
        <v>163.25</v>
      </c>
      <c r="K69" s="5">
        <f t="shared" si="1"/>
        <v>163.25</v>
      </c>
      <c r="M69" s="14">
        <v>0.3132</v>
      </c>
      <c r="O69" s="5">
        <f t="shared" si="4"/>
        <v>51.1299</v>
      </c>
      <c r="Q69" s="16">
        <f t="shared" si="2"/>
        <v>112.12010000000001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20">
        <v>653</v>
      </c>
      <c r="G70" s="19">
        <v>0.5</v>
      </c>
      <c r="I70" s="20">
        <f t="shared" si="0"/>
        <v>326.5</v>
      </c>
      <c r="K70" s="5">
        <f t="shared" si="1"/>
        <v>326.5</v>
      </c>
      <c r="M70" s="14">
        <v>0.4329</v>
      </c>
      <c r="O70" s="5">
        <f t="shared" si="4"/>
        <v>141.34185</v>
      </c>
      <c r="Q70" s="16">
        <f t="shared" si="2"/>
        <v>185.15815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20">
        <v>1306</v>
      </c>
      <c r="G71" s="19">
        <v>0.5</v>
      </c>
      <c r="I71" s="20">
        <f t="shared" si="0"/>
        <v>653</v>
      </c>
      <c r="K71" s="5">
        <f t="shared" si="1"/>
        <v>653</v>
      </c>
      <c r="M71" s="14">
        <v>0.1971</v>
      </c>
      <c r="O71" s="5">
        <f t="shared" si="4"/>
        <v>128.7063</v>
      </c>
      <c r="Q71" s="16">
        <f t="shared" si="2"/>
        <v>524.2937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20">
        <v>0</v>
      </c>
      <c r="G72" s="19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20">
        <v>0</v>
      </c>
      <c r="G73" s="19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20">
        <v>326.5</v>
      </c>
      <c r="G74" s="19">
        <v>0.5</v>
      </c>
      <c r="I74" s="20">
        <f aca="true" t="shared" si="5" ref="I74:I136">E74*G74</f>
        <v>163.25</v>
      </c>
      <c r="K74" s="5">
        <f aca="true" t="shared" si="6" ref="K74:K134">E74-I74</f>
        <v>163.25</v>
      </c>
      <c r="M74" s="14">
        <v>0.4083</v>
      </c>
      <c r="O74" s="5">
        <f t="shared" si="4"/>
        <v>66.654975</v>
      </c>
      <c r="Q74" s="16">
        <f aca="true" t="shared" si="7" ref="Q74:Q134">K74-O74</f>
        <v>96.595025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20">
        <v>0</v>
      </c>
      <c r="G75" s="19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20">
        <v>0</v>
      </c>
      <c r="G76" s="19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20">
        <v>0</v>
      </c>
      <c r="G77" s="19">
        <v>0.5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20">
        <v>326.5</v>
      </c>
      <c r="G78" s="19">
        <v>0.5</v>
      </c>
      <c r="I78" s="20">
        <f t="shared" si="5"/>
        <v>163.25</v>
      </c>
      <c r="K78" s="5">
        <f t="shared" si="6"/>
        <v>163.25</v>
      </c>
      <c r="M78" s="14">
        <v>0.4342</v>
      </c>
      <c r="O78" s="5">
        <f t="shared" si="9"/>
        <v>70.88315</v>
      </c>
      <c r="Q78" s="16">
        <f t="shared" si="7"/>
        <v>92.36685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20">
        <v>0</v>
      </c>
      <c r="G79" s="19">
        <v>0.5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20">
        <v>979.5</v>
      </c>
      <c r="G80" s="19">
        <v>0.5</v>
      </c>
      <c r="I80" s="20">
        <f t="shared" si="5"/>
        <v>489.75</v>
      </c>
      <c r="K80" s="5">
        <f t="shared" si="6"/>
        <v>489.75</v>
      </c>
      <c r="M80" s="14">
        <v>0.3716</v>
      </c>
      <c r="O80" s="5">
        <f t="shared" si="9"/>
        <v>181.9911</v>
      </c>
      <c r="Q80" s="16">
        <f t="shared" si="7"/>
        <v>307.75890000000004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20">
        <v>1306</v>
      </c>
      <c r="G81" s="19">
        <v>0.5</v>
      </c>
      <c r="I81" s="20">
        <f t="shared" si="5"/>
        <v>653</v>
      </c>
      <c r="K81" s="5">
        <f t="shared" si="6"/>
        <v>653</v>
      </c>
      <c r="M81" s="14">
        <v>0.3414</v>
      </c>
      <c r="O81" s="5">
        <f t="shared" si="9"/>
        <v>222.93419999999998</v>
      </c>
      <c r="Q81" s="16">
        <f t="shared" si="7"/>
        <v>430.0658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20">
        <v>8312.78</v>
      </c>
      <c r="G82" s="19">
        <v>0.5</v>
      </c>
      <c r="I82" s="20">
        <f t="shared" si="5"/>
        <v>4156.39</v>
      </c>
      <c r="K82" s="5">
        <f t="shared" si="6"/>
        <v>4156.39</v>
      </c>
      <c r="M82" s="14">
        <v>0.2923</v>
      </c>
      <c r="O82" s="5">
        <f t="shared" si="9"/>
        <v>1214.9127970000002</v>
      </c>
      <c r="Q82" s="16">
        <f t="shared" si="7"/>
        <v>2941.4772030000004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20">
        <v>0</v>
      </c>
      <c r="G83" s="19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20">
        <v>2938.5</v>
      </c>
      <c r="G84" s="19">
        <v>0.5</v>
      </c>
      <c r="I84" s="20">
        <f t="shared" si="5"/>
        <v>1469.25</v>
      </c>
      <c r="K84" s="5">
        <f t="shared" si="6"/>
        <v>1469.25</v>
      </c>
      <c r="M84" s="14">
        <v>0.3227</v>
      </c>
      <c r="O84" s="5">
        <f t="shared" si="9"/>
        <v>474.12697499999996</v>
      </c>
      <c r="Q84" s="16">
        <f t="shared" si="7"/>
        <v>995.1230250000001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20">
        <v>8489</v>
      </c>
      <c r="G85" s="19">
        <v>0.5</v>
      </c>
      <c r="I85" s="20">
        <f t="shared" si="5"/>
        <v>4244.5</v>
      </c>
      <c r="K85" s="5">
        <f t="shared" si="6"/>
        <v>4244.5</v>
      </c>
      <c r="M85" s="14">
        <v>0.4397</v>
      </c>
      <c r="O85" s="5">
        <f t="shared" si="9"/>
        <v>1866.30665</v>
      </c>
      <c r="Q85" s="16">
        <f t="shared" si="7"/>
        <v>2378.19335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20">
        <v>979.5</v>
      </c>
      <c r="G86" s="19">
        <v>0.5</v>
      </c>
      <c r="I86" s="20">
        <f t="shared" si="5"/>
        <v>489.75</v>
      </c>
      <c r="K86" s="5">
        <f t="shared" si="6"/>
        <v>489.75</v>
      </c>
      <c r="M86" s="14">
        <v>0.2336</v>
      </c>
      <c r="O86" s="5">
        <f t="shared" si="9"/>
        <v>114.4056</v>
      </c>
      <c r="Q86" s="16">
        <f t="shared" si="7"/>
        <v>375.3444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20">
        <v>3091.3199999999997</v>
      </c>
      <c r="G87" s="19">
        <v>0.5</v>
      </c>
      <c r="I87" s="20">
        <f t="shared" si="5"/>
        <v>1545.6599999999999</v>
      </c>
      <c r="K87" s="5">
        <f t="shared" si="6"/>
        <v>1545.6599999999999</v>
      </c>
      <c r="M87" s="14">
        <v>0.3445</v>
      </c>
      <c r="O87" s="5">
        <f t="shared" si="9"/>
        <v>532.4798699999999</v>
      </c>
      <c r="Q87" s="16">
        <f t="shared" si="7"/>
        <v>1013.18013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20">
        <v>653</v>
      </c>
      <c r="G88" s="19">
        <v>0.5</v>
      </c>
      <c r="I88" s="20">
        <f t="shared" si="5"/>
        <v>326.5</v>
      </c>
      <c r="K88" s="5">
        <f t="shared" si="6"/>
        <v>326.5</v>
      </c>
      <c r="M88" s="14">
        <v>0.1894</v>
      </c>
      <c r="O88" s="5">
        <f t="shared" si="9"/>
        <v>61.8391</v>
      </c>
      <c r="Q88" s="16">
        <f t="shared" si="7"/>
        <v>264.66089999999997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20">
        <v>1632.5</v>
      </c>
      <c r="G89" s="19">
        <v>0.5</v>
      </c>
      <c r="I89" s="20">
        <f t="shared" si="5"/>
        <v>816.25</v>
      </c>
      <c r="K89" s="5">
        <f t="shared" si="6"/>
        <v>816.25</v>
      </c>
      <c r="M89" s="14">
        <v>0.3154</v>
      </c>
      <c r="O89" s="5">
        <f t="shared" si="9"/>
        <v>257.44525</v>
      </c>
      <c r="Q89" s="16">
        <f t="shared" si="7"/>
        <v>558.80475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20">
        <v>326.5</v>
      </c>
      <c r="G90" s="19">
        <v>0.5</v>
      </c>
      <c r="I90" s="20">
        <f t="shared" si="5"/>
        <v>163.25</v>
      </c>
      <c r="K90" s="5">
        <f t="shared" si="6"/>
        <v>163.25</v>
      </c>
      <c r="M90" s="14">
        <v>0.3517</v>
      </c>
      <c r="O90" s="5">
        <f t="shared" si="9"/>
        <v>57.415025</v>
      </c>
      <c r="Q90" s="16">
        <f t="shared" si="7"/>
        <v>105.834975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20">
        <v>979.5</v>
      </c>
      <c r="G91" s="19">
        <v>0.5</v>
      </c>
      <c r="I91" s="20">
        <f t="shared" si="5"/>
        <v>489.75</v>
      </c>
      <c r="K91" s="5">
        <f t="shared" si="6"/>
        <v>489.75</v>
      </c>
      <c r="M91" s="14">
        <v>0.2337</v>
      </c>
      <c r="O91" s="5">
        <f t="shared" si="9"/>
        <v>114.45457499999999</v>
      </c>
      <c r="Q91" s="16">
        <f t="shared" si="7"/>
        <v>375.295425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20">
        <v>0</v>
      </c>
      <c r="G92" s="19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20">
        <v>2948.5</v>
      </c>
      <c r="G93" s="19">
        <v>0.5</v>
      </c>
      <c r="I93" s="20">
        <f t="shared" si="5"/>
        <v>1474.25</v>
      </c>
      <c r="K93" s="5">
        <f t="shared" si="6"/>
        <v>1474.25</v>
      </c>
      <c r="M93" s="14">
        <v>0.4588</v>
      </c>
      <c r="O93" s="5">
        <f t="shared" si="9"/>
        <v>676.3859</v>
      </c>
      <c r="Q93" s="16">
        <f t="shared" si="7"/>
        <v>797.8641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20">
        <v>653</v>
      </c>
      <c r="G94" s="19">
        <v>0.5</v>
      </c>
      <c r="I94" s="20">
        <f t="shared" si="5"/>
        <v>326.5</v>
      </c>
      <c r="K94" s="5">
        <f t="shared" si="6"/>
        <v>326.5</v>
      </c>
      <c r="M94" s="14">
        <v>0.4439</v>
      </c>
      <c r="O94" s="5">
        <f t="shared" si="9"/>
        <v>144.93335000000002</v>
      </c>
      <c r="Q94" s="16">
        <f t="shared" si="7"/>
        <v>181.56664999999998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20">
        <v>0</v>
      </c>
      <c r="G95" s="19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20">
        <v>0</v>
      </c>
      <c r="G96" s="19">
        <v>0.5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20">
        <v>653</v>
      </c>
      <c r="G97" s="19">
        <v>0.5</v>
      </c>
      <c r="I97" s="20">
        <f t="shared" si="5"/>
        <v>326.5</v>
      </c>
      <c r="K97" s="5">
        <f t="shared" si="6"/>
        <v>326.5</v>
      </c>
      <c r="M97" s="14">
        <v>0.2455</v>
      </c>
      <c r="O97" s="5">
        <f t="shared" si="9"/>
        <v>80.15575</v>
      </c>
      <c r="Q97" s="16">
        <f t="shared" si="7"/>
        <v>246.34425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20">
        <v>653</v>
      </c>
      <c r="G98" s="19">
        <v>0.5</v>
      </c>
      <c r="I98" s="20">
        <f t="shared" si="5"/>
        <v>326.5</v>
      </c>
      <c r="K98" s="5">
        <f t="shared" si="6"/>
        <v>326.5</v>
      </c>
      <c r="M98" s="14">
        <v>0.3853</v>
      </c>
      <c r="O98" s="5">
        <f t="shared" si="9"/>
        <v>125.80045</v>
      </c>
      <c r="Q98" s="16">
        <f t="shared" si="7"/>
        <v>200.69955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20">
        <v>979.5</v>
      </c>
      <c r="G99" s="19">
        <v>0.5</v>
      </c>
      <c r="I99" s="20">
        <f t="shared" si="5"/>
        <v>489.75</v>
      </c>
      <c r="K99" s="5">
        <f t="shared" si="6"/>
        <v>489.75</v>
      </c>
      <c r="M99" s="14">
        <v>0.276</v>
      </c>
      <c r="O99" s="5">
        <f t="shared" si="9"/>
        <v>135.17100000000002</v>
      </c>
      <c r="Q99" s="16">
        <f t="shared" si="7"/>
        <v>354.57899999999995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20">
        <v>0</v>
      </c>
      <c r="G100" s="19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20">
        <v>1306</v>
      </c>
      <c r="G101" s="19">
        <v>0.5</v>
      </c>
      <c r="I101" s="20">
        <f t="shared" si="5"/>
        <v>653</v>
      </c>
      <c r="K101" s="5">
        <f t="shared" si="6"/>
        <v>653</v>
      </c>
      <c r="M101" s="14">
        <v>0.2755</v>
      </c>
      <c r="O101" s="5">
        <f t="shared" si="9"/>
        <v>179.90150000000003</v>
      </c>
      <c r="Q101" s="16">
        <f t="shared" si="7"/>
        <v>473.09849999999994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20">
        <v>2612</v>
      </c>
      <c r="G102" s="19">
        <v>0.5</v>
      </c>
      <c r="I102" s="20">
        <f t="shared" si="5"/>
        <v>1306</v>
      </c>
      <c r="K102" s="5">
        <f t="shared" si="6"/>
        <v>1306</v>
      </c>
      <c r="M102" s="14">
        <v>0.2708</v>
      </c>
      <c r="O102" s="5">
        <f t="shared" si="9"/>
        <v>353.66479999999996</v>
      </c>
      <c r="Q102" s="16">
        <f t="shared" si="7"/>
        <v>952.3352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20">
        <v>0</v>
      </c>
      <c r="G103" s="19">
        <v>0.5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20">
        <v>4254.4</v>
      </c>
      <c r="G104" s="19">
        <v>0.5</v>
      </c>
      <c r="I104" s="20">
        <f t="shared" si="5"/>
        <v>2127.2</v>
      </c>
      <c r="K104" s="5">
        <f t="shared" si="6"/>
        <v>2127.2</v>
      </c>
      <c r="M104" s="14">
        <v>0.5309</v>
      </c>
      <c r="O104" s="5">
        <f t="shared" si="9"/>
        <v>1129.33048</v>
      </c>
      <c r="Q104" s="16">
        <f t="shared" si="7"/>
        <v>997.8695199999997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20">
        <v>979.5</v>
      </c>
      <c r="G105" s="19">
        <v>0.5</v>
      </c>
      <c r="I105" s="20">
        <f t="shared" si="5"/>
        <v>489.75</v>
      </c>
      <c r="K105" s="5">
        <f t="shared" si="6"/>
        <v>489.75</v>
      </c>
      <c r="M105" s="14">
        <v>0.2547</v>
      </c>
      <c r="O105" s="5">
        <f t="shared" si="9"/>
        <v>124.739325</v>
      </c>
      <c r="Q105" s="16">
        <f t="shared" si="7"/>
        <v>365.010675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20">
        <v>0</v>
      </c>
      <c r="G106" s="19">
        <v>0.5</v>
      </c>
      <c r="I106" s="20">
        <f t="shared" si="5"/>
        <v>0</v>
      </c>
      <c r="K106" s="5">
        <f t="shared" si="6"/>
        <v>0</v>
      </c>
      <c r="M106" s="14">
        <v>0.2329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20">
        <v>4065.42</v>
      </c>
      <c r="G107" s="19">
        <v>0.5</v>
      </c>
      <c r="I107" s="20">
        <f t="shared" si="5"/>
        <v>2032.71</v>
      </c>
      <c r="K107" s="5">
        <f t="shared" si="6"/>
        <v>2032.71</v>
      </c>
      <c r="M107" s="14">
        <v>0.3068</v>
      </c>
      <c r="O107" s="5">
        <f t="shared" si="9"/>
        <v>623.635428</v>
      </c>
      <c r="Q107" s="16">
        <f t="shared" si="7"/>
        <v>1409.074572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20">
        <v>1959</v>
      </c>
      <c r="G108" s="19">
        <v>0.5</v>
      </c>
      <c r="I108" s="20">
        <f t="shared" si="5"/>
        <v>979.5</v>
      </c>
      <c r="K108" s="5">
        <f t="shared" si="6"/>
        <v>979.5</v>
      </c>
      <c r="M108" s="14">
        <v>0.3715</v>
      </c>
      <c r="O108" s="5">
        <f t="shared" si="9"/>
        <v>363.88425</v>
      </c>
      <c r="Q108" s="16">
        <f t="shared" si="7"/>
        <v>615.6157499999999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20">
        <v>653</v>
      </c>
      <c r="G109" s="19">
        <v>0.5</v>
      </c>
      <c r="I109" s="20">
        <f t="shared" si="5"/>
        <v>326.5</v>
      </c>
      <c r="K109" s="5">
        <f t="shared" si="6"/>
        <v>326.5</v>
      </c>
      <c r="M109" s="14">
        <v>0.4027</v>
      </c>
      <c r="O109" s="5">
        <f t="shared" si="9"/>
        <v>131.48155</v>
      </c>
      <c r="Q109" s="16">
        <f t="shared" si="7"/>
        <v>195.01845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20">
        <v>0</v>
      </c>
      <c r="G110" s="19">
        <v>0.5</v>
      </c>
      <c r="I110" s="20">
        <f t="shared" si="5"/>
        <v>0</v>
      </c>
      <c r="K110" s="5">
        <f t="shared" si="6"/>
        <v>0</v>
      </c>
      <c r="M110" s="14">
        <v>0.2496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20">
        <v>0</v>
      </c>
      <c r="G111" s="19">
        <v>0.5</v>
      </c>
      <c r="I111" s="20">
        <f t="shared" si="5"/>
        <v>0</v>
      </c>
      <c r="K111" s="5">
        <f t="shared" si="6"/>
        <v>0</v>
      </c>
      <c r="M111" s="14">
        <v>0.2223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20">
        <v>0</v>
      </c>
      <c r="G112" s="19">
        <v>0.5</v>
      </c>
      <c r="I112" s="20">
        <f t="shared" si="5"/>
        <v>0</v>
      </c>
      <c r="K112" s="5">
        <f t="shared" si="6"/>
        <v>0</v>
      </c>
      <c r="M112" s="14">
        <v>0.371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20">
        <v>326.5</v>
      </c>
      <c r="G113" s="19">
        <v>0.5</v>
      </c>
      <c r="I113" s="20">
        <f t="shared" si="5"/>
        <v>163.25</v>
      </c>
      <c r="K113" s="5">
        <f t="shared" si="6"/>
        <v>163.25</v>
      </c>
      <c r="M113" s="14">
        <v>0.3441</v>
      </c>
      <c r="O113" s="5">
        <f t="shared" si="9"/>
        <v>56.174325</v>
      </c>
      <c r="Q113" s="16">
        <f t="shared" si="7"/>
        <v>107.07567499999999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20">
        <v>326.5</v>
      </c>
      <c r="G114" s="19">
        <v>0.5</v>
      </c>
      <c r="I114" s="20">
        <f t="shared" si="5"/>
        <v>163.25</v>
      </c>
      <c r="K114" s="5">
        <f t="shared" si="6"/>
        <v>163.25</v>
      </c>
      <c r="M114" s="14">
        <v>0.3146</v>
      </c>
      <c r="O114" s="5">
        <f t="shared" si="9"/>
        <v>51.35845</v>
      </c>
      <c r="Q114" s="16">
        <f t="shared" si="7"/>
        <v>111.89155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20">
        <v>0</v>
      </c>
      <c r="G115" s="19">
        <v>0.5</v>
      </c>
      <c r="I115" s="20">
        <f t="shared" si="5"/>
        <v>0</v>
      </c>
      <c r="K115" s="5">
        <f t="shared" si="6"/>
        <v>0</v>
      </c>
      <c r="M115" s="14">
        <v>0.3223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20">
        <v>4571</v>
      </c>
      <c r="G116" s="19">
        <v>0.5</v>
      </c>
      <c r="I116" s="20">
        <f t="shared" si="5"/>
        <v>2285.5</v>
      </c>
      <c r="K116" s="5">
        <f t="shared" si="6"/>
        <v>2285.5</v>
      </c>
      <c r="M116" s="14">
        <v>0.3808</v>
      </c>
      <c r="O116" s="5">
        <f t="shared" si="9"/>
        <v>870.3184000000001</v>
      </c>
      <c r="Q116" s="16">
        <f t="shared" si="7"/>
        <v>1415.1816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20">
        <v>3265</v>
      </c>
      <c r="G117" s="19">
        <v>0.5</v>
      </c>
      <c r="I117" s="20">
        <f t="shared" si="5"/>
        <v>1632.5</v>
      </c>
      <c r="K117" s="5">
        <f t="shared" si="6"/>
        <v>1632.5</v>
      </c>
      <c r="M117" s="14">
        <v>0.2667</v>
      </c>
      <c r="O117" s="5">
        <f t="shared" si="9"/>
        <v>435.38775</v>
      </c>
      <c r="Q117" s="16">
        <f t="shared" si="7"/>
        <v>1197.1122500000001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20">
        <v>0</v>
      </c>
      <c r="G118" s="19">
        <v>0.5</v>
      </c>
      <c r="I118" s="20">
        <f t="shared" si="5"/>
        <v>0</v>
      </c>
      <c r="K118" s="5">
        <f t="shared" si="6"/>
        <v>0</v>
      </c>
      <c r="M118" s="14">
        <v>0.3302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20">
        <v>5550.5</v>
      </c>
      <c r="G119" s="19">
        <v>0.5</v>
      </c>
      <c r="I119" s="20">
        <f t="shared" si="5"/>
        <v>2775.25</v>
      </c>
      <c r="K119" s="5">
        <f t="shared" si="6"/>
        <v>2775.25</v>
      </c>
      <c r="M119" s="14">
        <v>0.2736</v>
      </c>
      <c r="O119" s="5">
        <f t="shared" si="9"/>
        <v>759.3084</v>
      </c>
      <c r="Q119" s="16">
        <f t="shared" si="7"/>
        <v>2015.9416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20">
        <v>979.5</v>
      </c>
      <c r="G120" s="19">
        <v>0.5</v>
      </c>
      <c r="I120" s="20">
        <f t="shared" si="5"/>
        <v>489.75</v>
      </c>
      <c r="K120" s="5">
        <f t="shared" si="6"/>
        <v>489.75</v>
      </c>
      <c r="M120" s="14">
        <v>0.4168</v>
      </c>
      <c r="O120" s="5">
        <f t="shared" si="9"/>
        <v>204.1278</v>
      </c>
      <c r="Q120" s="16">
        <f t="shared" si="7"/>
        <v>285.6222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20">
        <v>0</v>
      </c>
      <c r="G121" s="19">
        <v>0.5</v>
      </c>
      <c r="I121" s="20">
        <f t="shared" si="5"/>
        <v>0</v>
      </c>
      <c r="K121" s="5">
        <f t="shared" si="6"/>
        <v>0</v>
      </c>
      <c r="M121" s="14">
        <v>0.4273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20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0.3321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20">
        <v>14715.49</v>
      </c>
      <c r="G123" s="19">
        <v>0.5</v>
      </c>
      <c r="I123" s="20">
        <f t="shared" si="5"/>
        <v>7357.745</v>
      </c>
      <c r="K123" s="5">
        <f t="shared" si="6"/>
        <v>7357.745</v>
      </c>
      <c r="M123" s="14">
        <v>0.2773</v>
      </c>
      <c r="O123" s="5">
        <f t="shared" si="9"/>
        <v>2040.3026885</v>
      </c>
      <c r="Q123" s="16">
        <f t="shared" si="7"/>
        <v>5317.4423115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20">
        <v>9795</v>
      </c>
      <c r="G124" s="19">
        <v>0.5</v>
      </c>
      <c r="I124" s="20">
        <f>E124*G124</f>
        <v>4897.5</v>
      </c>
      <c r="K124" s="5">
        <f>E124-I124</f>
        <v>4897.5</v>
      </c>
      <c r="M124" s="14">
        <v>0.2455</v>
      </c>
      <c r="O124" s="5">
        <f>K124*M124</f>
        <v>1202.33625</v>
      </c>
      <c r="Q124" s="16">
        <f>K124-O124</f>
        <v>3695.1637499999997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20">
        <v>0</v>
      </c>
      <c r="G125" s="19">
        <v>0.5</v>
      </c>
      <c r="I125" s="20">
        <f t="shared" si="5"/>
        <v>0</v>
      </c>
      <c r="K125" s="5">
        <f t="shared" si="6"/>
        <v>0</v>
      </c>
      <c r="M125" s="14">
        <v>0.3254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20">
        <v>2612</v>
      </c>
      <c r="G126" s="19">
        <v>0.5</v>
      </c>
      <c r="I126" s="20">
        <f t="shared" si="5"/>
        <v>1306</v>
      </c>
      <c r="K126" s="5">
        <f t="shared" si="6"/>
        <v>1306</v>
      </c>
      <c r="M126" s="14">
        <v>0.3535</v>
      </c>
      <c r="O126" s="5">
        <f t="shared" si="9"/>
        <v>461.671</v>
      </c>
      <c r="Q126" s="16">
        <f t="shared" si="7"/>
        <v>844.329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20">
        <v>0</v>
      </c>
      <c r="G127" s="19">
        <v>0.5</v>
      </c>
      <c r="I127" s="20">
        <f t="shared" si="5"/>
        <v>0</v>
      </c>
      <c r="K127" s="5">
        <f t="shared" si="6"/>
        <v>0</v>
      </c>
      <c r="M127" s="14">
        <v>0.2787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20">
        <v>9142</v>
      </c>
      <c r="G128" s="19">
        <v>0.5</v>
      </c>
      <c r="I128" s="20">
        <f t="shared" si="5"/>
        <v>4571</v>
      </c>
      <c r="K128" s="5">
        <f t="shared" si="6"/>
        <v>4571</v>
      </c>
      <c r="M128" s="14">
        <v>0.2605</v>
      </c>
      <c r="O128" s="5">
        <f t="shared" si="9"/>
        <v>1190.7455</v>
      </c>
      <c r="Q128" s="16">
        <f t="shared" si="7"/>
        <v>3380.2545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20">
        <v>0</v>
      </c>
      <c r="G129" s="19">
        <v>0.5</v>
      </c>
      <c r="I129" s="20">
        <f t="shared" si="5"/>
        <v>0</v>
      </c>
      <c r="K129" s="5">
        <f t="shared" si="6"/>
        <v>0</v>
      </c>
      <c r="M129" s="14">
        <v>0.2035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20">
        <v>16868.73</v>
      </c>
      <c r="G130" s="19">
        <v>0.5</v>
      </c>
      <c r="I130" s="20">
        <f t="shared" si="5"/>
        <v>8434.365</v>
      </c>
      <c r="K130" s="5">
        <f t="shared" si="6"/>
        <v>8434.365</v>
      </c>
      <c r="M130" s="14">
        <v>0.3691</v>
      </c>
      <c r="O130" s="5">
        <f t="shared" si="9"/>
        <v>3113.1241215</v>
      </c>
      <c r="Q130" s="16">
        <f t="shared" si="7"/>
        <v>5321.2408785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20">
        <v>14366</v>
      </c>
      <c r="G131" s="19">
        <v>0.5</v>
      </c>
      <c r="I131" s="20">
        <f t="shared" si="5"/>
        <v>7183</v>
      </c>
      <c r="K131" s="5">
        <f t="shared" si="6"/>
        <v>7183</v>
      </c>
      <c r="M131" s="14">
        <v>0.3072</v>
      </c>
      <c r="O131" s="5">
        <f t="shared" si="9"/>
        <v>2206.6175999999996</v>
      </c>
      <c r="Q131" s="16">
        <f t="shared" si="7"/>
        <v>4976.3824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20">
        <v>2938.5</v>
      </c>
      <c r="G132" s="19">
        <v>0.5</v>
      </c>
      <c r="I132" s="20">
        <f t="shared" si="5"/>
        <v>1469.25</v>
      </c>
      <c r="K132" s="5">
        <f t="shared" si="6"/>
        <v>1469.25</v>
      </c>
      <c r="M132" s="14">
        <v>0.3513</v>
      </c>
      <c r="O132" s="5">
        <f t="shared" si="9"/>
        <v>516.147525</v>
      </c>
      <c r="Q132" s="16">
        <f t="shared" si="7"/>
        <v>953.102475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20">
        <v>141.94</v>
      </c>
      <c r="G133" s="19">
        <v>0.5</v>
      </c>
      <c r="I133" s="20">
        <f t="shared" si="5"/>
        <v>70.97</v>
      </c>
      <c r="K133" s="5">
        <f t="shared" si="6"/>
        <v>70.97</v>
      </c>
      <c r="M133" s="14">
        <v>0.2699</v>
      </c>
      <c r="O133" s="5">
        <f t="shared" si="9"/>
        <v>19.154802999999998</v>
      </c>
      <c r="Q133" s="16">
        <f t="shared" si="7"/>
        <v>51.815197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20">
        <v>979.5</v>
      </c>
      <c r="G134" s="19">
        <v>0.5</v>
      </c>
      <c r="I134" s="20">
        <f t="shared" si="5"/>
        <v>489.75</v>
      </c>
      <c r="K134" s="5">
        <f t="shared" si="6"/>
        <v>489.75</v>
      </c>
      <c r="M134" s="14">
        <v>0.2432</v>
      </c>
      <c r="O134" s="5">
        <f t="shared" si="9"/>
        <v>119.1072</v>
      </c>
      <c r="Q134" s="16">
        <f t="shared" si="7"/>
        <v>370.64279999999997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20">
        <v>7836</v>
      </c>
      <c r="G135" s="19">
        <v>0.5</v>
      </c>
      <c r="I135" s="20">
        <f t="shared" si="5"/>
        <v>3918</v>
      </c>
      <c r="K135" s="5">
        <f>E135-I135</f>
        <v>3918</v>
      </c>
      <c r="M135" s="14">
        <v>0.3569</v>
      </c>
      <c r="O135" s="5">
        <f>K135*M135</f>
        <v>1398.3342</v>
      </c>
      <c r="Q135" s="16">
        <f>K135-O135</f>
        <v>2519.6657999999998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20">
        <v>979.5</v>
      </c>
      <c r="G136" s="19">
        <v>0.5</v>
      </c>
      <c r="I136" s="20">
        <f t="shared" si="5"/>
        <v>489.75</v>
      </c>
      <c r="K136" s="5">
        <f>E136-I136</f>
        <v>489.75</v>
      </c>
      <c r="M136" s="14">
        <v>0.3843</v>
      </c>
      <c r="O136" s="5">
        <f>K136*M136</f>
        <v>188.21092499999997</v>
      </c>
      <c r="Q136" s="16">
        <f>K136-O136</f>
        <v>301.539075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20">
        <v>0</v>
      </c>
      <c r="G137" s="19">
        <v>0.5</v>
      </c>
      <c r="I137" s="20">
        <f>E137*G137</f>
        <v>0</v>
      </c>
      <c r="K137" s="5">
        <f>E137-I137</f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20">
        <v>1466.95</v>
      </c>
      <c r="G138" s="19">
        <v>0.5</v>
      </c>
      <c r="I138" s="20">
        <f>E138*G138</f>
        <v>733.475</v>
      </c>
      <c r="K138" s="5">
        <f>E138-I138</f>
        <v>733.475</v>
      </c>
      <c r="M138" s="14">
        <v>0.4587</v>
      </c>
      <c r="O138" s="5">
        <f>K138*M138</f>
        <v>336.4449825</v>
      </c>
      <c r="Q138" s="16">
        <f>K138-O138</f>
        <v>397.03001750000004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219662.6</v>
      </c>
      <c r="G142" s="6"/>
      <c r="I142" s="18">
        <f>SUM(I9:I141)</f>
        <v>109831.3</v>
      </c>
      <c r="K142" s="5">
        <f>SUM(K9:K141)</f>
        <v>109831.3</v>
      </c>
      <c r="O142" s="5">
        <f>SUM(O9:O141)</f>
        <v>37817.65880749999</v>
      </c>
      <c r="Q142" s="16">
        <f>K142-O142</f>
        <v>72013.64119250001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25" right="0.25" top="0.25" bottom="0.25" header="0.25" footer="0.25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75"/>
  <sheetViews>
    <sheetView zoomScalePageLayoutView="0" workbookViewId="0" topLeftCell="A112">
      <selection activeCell="E142" sqref="E142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59" t="s">
        <v>305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306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D9" s="19">
        <v>0.5</v>
      </c>
      <c r="E9" s="20">
        <v>1632.5</v>
      </c>
      <c r="G9" s="45">
        <v>0.5</v>
      </c>
      <c r="I9" s="20">
        <f>E9*G9</f>
        <v>816.25</v>
      </c>
      <c r="K9" s="5">
        <f>E9-I9</f>
        <v>816.25</v>
      </c>
      <c r="M9" s="14">
        <v>0.2332</v>
      </c>
      <c r="O9" s="5">
        <f>K9*M9</f>
        <v>190.3495</v>
      </c>
      <c r="Q9" s="16">
        <f>K9-O9</f>
        <v>625.9005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20">
        <v>2285.5</v>
      </c>
      <c r="G10" s="45">
        <v>0.5</v>
      </c>
      <c r="I10" s="20">
        <f aca="true" t="shared" si="0" ref="I10:I73">E10*G10</f>
        <v>1142.75</v>
      </c>
      <c r="K10" s="5">
        <f aca="true" t="shared" si="1" ref="K10:K73">E10-I10</f>
        <v>1142.75</v>
      </c>
      <c r="M10" s="14">
        <v>0.4474</v>
      </c>
      <c r="O10" s="5">
        <f>K10*M10</f>
        <v>511.26635000000005</v>
      </c>
      <c r="Q10" s="16">
        <f aca="true" t="shared" si="2" ref="Q10:Q73">K10-O10</f>
        <v>631.4836499999999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20">
        <v>0</v>
      </c>
      <c r="G11" s="45">
        <v>0.5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20">
        <v>0</v>
      </c>
      <c r="G12" s="45">
        <v>0.5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20">
        <v>0</v>
      </c>
      <c r="G13" s="45">
        <v>0.5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20">
        <v>326.5</v>
      </c>
      <c r="G14" s="45">
        <v>0.5</v>
      </c>
      <c r="I14" s="20">
        <f t="shared" si="0"/>
        <v>163.25</v>
      </c>
      <c r="K14" s="5">
        <f t="shared" si="1"/>
        <v>163.25</v>
      </c>
      <c r="M14" s="14">
        <v>0.2639</v>
      </c>
      <c r="O14" s="5">
        <f t="shared" si="4"/>
        <v>43.081675000000004</v>
      </c>
      <c r="Q14" s="16">
        <f t="shared" si="2"/>
        <v>120.168325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20">
        <v>1306</v>
      </c>
      <c r="G15" s="45">
        <v>0.5</v>
      </c>
      <c r="I15" s="20">
        <f t="shared" si="0"/>
        <v>653</v>
      </c>
      <c r="K15" s="5">
        <f t="shared" si="1"/>
        <v>653</v>
      </c>
      <c r="M15" s="14">
        <v>0.4602</v>
      </c>
      <c r="O15" s="5">
        <f t="shared" si="4"/>
        <v>300.5106</v>
      </c>
      <c r="Q15" s="16">
        <f t="shared" si="2"/>
        <v>352.4894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20">
        <v>3319.4</v>
      </c>
      <c r="G16" s="45">
        <v>0.5</v>
      </c>
      <c r="I16" s="20">
        <f t="shared" si="0"/>
        <v>1659.7</v>
      </c>
      <c r="K16" s="5">
        <f t="shared" si="1"/>
        <v>1659.7</v>
      </c>
      <c r="M16" s="14">
        <v>0.3302</v>
      </c>
      <c r="O16" s="5">
        <f t="shared" si="4"/>
        <v>548.03294</v>
      </c>
      <c r="Q16" s="16">
        <f t="shared" si="2"/>
        <v>1111.66706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20">
        <v>0</v>
      </c>
      <c r="G17" s="45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20">
        <v>326.5</v>
      </c>
      <c r="G18" s="45">
        <v>0.5</v>
      </c>
      <c r="I18" s="20">
        <f t="shared" si="0"/>
        <v>163.25</v>
      </c>
      <c r="K18" s="5">
        <f t="shared" si="1"/>
        <v>163.25</v>
      </c>
      <c r="M18" s="14">
        <v>0.3111</v>
      </c>
      <c r="O18" s="5">
        <f t="shared" si="4"/>
        <v>50.787075</v>
      </c>
      <c r="Q18" s="16">
        <f t="shared" si="2"/>
        <v>112.462925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20">
        <v>326.5</v>
      </c>
      <c r="G19" s="45">
        <v>0.5</v>
      </c>
      <c r="I19" s="20">
        <f t="shared" si="0"/>
        <v>163.25</v>
      </c>
      <c r="K19" s="5">
        <f t="shared" si="1"/>
        <v>163.25</v>
      </c>
      <c r="M19" s="14">
        <v>0.2109</v>
      </c>
      <c r="O19" s="5">
        <f t="shared" si="4"/>
        <v>34.429425</v>
      </c>
      <c r="Q19" s="16">
        <f t="shared" si="2"/>
        <v>128.820575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20">
        <v>0</v>
      </c>
      <c r="G20" s="45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20">
        <v>0</v>
      </c>
      <c r="G21" s="45">
        <v>0.5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20">
        <v>653</v>
      </c>
      <c r="G22" s="45">
        <v>0.5</v>
      </c>
      <c r="I22" s="20">
        <f t="shared" si="0"/>
        <v>326.5</v>
      </c>
      <c r="K22" s="5">
        <f t="shared" si="1"/>
        <v>326.5</v>
      </c>
      <c r="M22" s="14">
        <v>0.3156</v>
      </c>
      <c r="O22" s="5">
        <f t="shared" si="4"/>
        <v>103.04339999999999</v>
      </c>
      <c r="Q22" s="16">
        <f t="shared" si="2"/>
        <v>223.4566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20">
        <v>0</v>
      </c>
      <c r="G23" s="45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20">
        <v>326.5</v>
      </c>
      <c r="G24" s="45">
        <v>0.5</v>
      </c>
      <c r="I24" s="20">
        <f t="shared" si="0"/>
        <v>163.25</v>
      </c>
      <c r="K24" s="5">
        <f t="shared" si="1"/>
        <v>163.25</v>
      </c>
      <c r="M24" s="14">
        <v>0.3107</v>
      </c>
      <c r="O24" s="5">
        <f t="shared" si="4"/>
        <v>50.721774999999994</v>
      </c>
      <c r="Q24" s="16">
        <f t="shared" si="2"/>
        <v>112.528225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20">
        <v>1306</v>
      </c>
      <c r="G25" s="45">
        <v>0.5</v>
      </c>
      <c r="I25" s="20">
        <f t="shared" si="0"/>
        <v>653</v>
      </c>
      <c r="K25" s="5">
        <f t="shared" si="1"/>
        <v>653</v>
      </c>
      <c r="M25" s="14">
        <v>0.3308</v>
      </c>
      <c r="O25" s="5">
        <f t="shared" si="4"/>
        <v>216.01239999999999</v>
      </c>
      <c r="Q25" s="16">
        <f t="shared" si="2"/>
        <v>436.98760000000004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20">
        <v>653</v>
      </c>
      <c r="G26" s="45">
        <v>0.5</v>
      </c>
      <c r="I26" s="20">
        <f t="shared" si="0"/>
        <v>326.5</v>
      </c>
      <c r="K26" s="5">
        <f t="shared" si="1"/>
        <v>326.5</v>
      </c>
      <c r="M26" s="14">
        <v>0.291</v>
      </c>
      <c r="O26" s="5">
        <f t="shared" si="4"/>
        <v>95.0115</v>
      </c>
      <c r="Q26" s="16">
        <f t="shared" si="2"/>
        <v>231.4885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20">
        <v>0</v>
      </c>
      <c r="G27" s="45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20">
        <v>0</v>
      </c>
      <c r="G28" s="45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20">
        <v>7183</v>
      </c>
      <c r="G29" s="45">
        <v>0.5</v>
      </c>
      <c r="I29" s="20">
        <f t="shared" si="0"/>
        <v>3591.5</v>
      </c>
      <c r="K29" s="5">
        <f t="shared" si="1"/>
        <v>3591.5</v>
      </c>
      <c r="M29" s="14">
        <v>0.3853</v>
      </c>
      <c r="O29" s="5">
        <f t="shared" si="4"/>
        <v>1383.80495</v>
      </c>
      <c r="Q29" s="16">
        <f t="shared" si="2"/>
        <v>2207.6950500000003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20">
        <v>0</v>
      </c>
      <c r="G30" s="45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20">
        <v>0</v>
      </c>
      <c r="G31" s="45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20">
        <v>1306</v>
      </c>
      <c r="G32" s="45">
        <v>0.5</v>
      </c>
      <c r="I32" s="20">
        <f t="shared" si="0"/>
        <v>653</v>
      </c>
      <c r="K32" s="5">
        <f t="shared" si="1"/>
        <v>653</v>
      </c>
      <c r="M32" s="14">
        <v>0.3767</v>
      </c>
      <c r="O32" s="5">
        <f t="shared" si="4"/>
        <v>245.9851</v>
      </c>
      <c r="Q32" s="16">
        <f t="shared" si="2"/>
        <v>407.0149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20">
        <v>0</v>
      </c>
      <c r="G33" s="45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20">
        <v>979.5</v>
      </c>
      <c r="G34" s="45">
        <v>0.5</v>
      </c>
      <c r="I34" s="20">
        <f t="shared" si="0"/>
        <v>489.75</v>
      </c>
      <c r="K34" s="5">
        <f t="shared" si="1"/>
        <v>489.75</v>
      </c>
      <c r="M34" s="14">
        <v>0.3042</v>
      </c>
      <c r="O34" s="5">
        <f t="shared" si="4"/>
        <v>148.98195</v>
      </c>
      <c r="Q34" s="16">
        <f t="shared" si="2"/>
        <v>340.76805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20">
        <v>326.5</v>
      </c>
      <c r="G35" s="45">
        <v>0.5</v>
      </c>
      <c r="I35" s="20">
        <f t="shared" si="0"/>
        <v>163.25</v>
      </c>
      <c r="K35" s="5">
        <f t="shared" si="1"/>
        <v>163.25</v>
      </c>
      <c r="M35" s="14">
        <v>0.3358</v>
      </c>
      <c r="O35" s="5">
        <f t="shared" si="4"/>
        <v>54.81935</v>
      </c>
      <c r="Q35" s="16">
        <f t="shared" si="2"/>
        <v>108.43065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20">
        <v>326.5</v>
      </c>
      <c r="G36" s="45">
        <v>0.5</v>
      </c>
      <c r="I36" s="20">
        <f t="shared" si="0"/>
        <v>163.25</v>
      </c>
      <c r="K36" s="5">
        <f t="shared" si="1"/>
        <v>163.25</v>
      </c>
      <c r="M36" s="14">
        <v>0.3853</v>
      </c>
      <c r="O36" s="5">
        <f t="shared" si="4"/>
        <v>62.900225</v>
      </c>
      <c r="Q36" s="16">
        <f t="shared" si="2"/>
        <v>100.349775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20">
        <v>9468.5</v>
      </c>
      <c r="G37" s="45">
        <v>0.5</v>
      </c>
      <c r="I37" s="20">
        <f t="shared" si="0"/>
        <v>4734.25</v>
      </c>
      <c r="K37" s="5">
        <f t="shared" si="1"/>
        <v>4734.25</v>
      </c>
      <c r="M37" s="14">
        <v>0.4611</v>
      </c>
      <c r="O37" s="5">
        <f t="shared" si="4"/>
        <v>2182.962675</v>
      </c>
      <c r="Q37" s="16">
        <f t="shared" si="2"/>
        <v>2551.287325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20">
        <v>326.5</v>
      </c>
      <c r="G38" s="45">
        <v>0.5</v>
      </c>
      <c r="I38" s="20">
        <f t="shared" si="0"/>
        <v>163.25</v>
      </c>
      <c r="K38" s="5">
        <f t="shared" si="1"/>
        <v>163.25</v>
      </c>
      <c r="M38" s="14">
        <v>0.4584</v>
      </c>
      <c r="O38" s="5">
        <f t="shared" si="4"/>
        <v>74.8338</v>
      </c>
      <c r="Q38" s="16">
        <f t="shared" si="2"/>
        <v>88.4162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20">
        <v>0</v>
      </c>
      <c r="G39" s="45">
        <v>0.5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20">
        <v>0</v>
      </c>
      <c r="G40" s="45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20">
        <v>979.5</v>
      </c>
      <c r="G41" s="45">
        <v>0.5</v>
      </c>
      <c r="I41" s="20">
        <f t="shared" si="0"/>
        <v>489.75</v>
      </c>
      <c r="K41" s="5">
        <f t="shared" si="1"/>
        <v>489.75</v>
      </c>
      <c r="M41" s="14">
        <v>0.283</v>
      </c>
      <c r="O41" s="5">
        <f t="shared" si="4"/>
        <v>138.59924999999998</v>
      </c>
      <c r="Q41" s="16">
        <f t="shared" si="2"/>
        <v>351.15075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20">
        <v>0</v>
      </c>
      <c r="G42" s="45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20">
        <v>1632.5</v>
      </c>
      <c r="G43" s="45">
        <v>0.5</v>
      </c>
      <c r="I43" s="20">
        <f t="shared" si="0"/>
        <v>816.25</v>
      </c>
      <c r="K43" s="5">
        <f t="shared" si="1"/>
        <v>816.25</v>
      </c>
      <c r="M43" s="14">
        <v>0.2898</v>
      </c>
      <c r="O43" s="5">
        <f t="shared" si="4"/>
        <v>236.54925</v>
      </c>
      <c r="Q43" s="16">
        <f t="shared" si="2"/>
        <v>579.70075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20">
        <v>979.5</v>
      </c>
      <c r="G44" s="45">
        <v>0.5</v>
      </c>
      <c r="I44" s="20">
        <f t="shared" si="0"/>
        <v>489.75</v>
      </c>
      <c r="K44" s="5">
        <f t="shared" si="1"/>
        <v>489.75</v>
      </c>
      <c r="M44" s="14">
        <v>0.3687</v>
      </c>
      <c r="O44" s="5">
        <f t="shared" si="4"/>
        <v>180.570825</v>
      </c>
      <c r="Q44" s="16">
        <f t="shared" si="2"/>
        <v>309.179175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20">
        <v>0</v>
      </c>
      <c r="G45" s="45">
        <v>0.5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20">
        <v>326.5</v>
      </c>
      <c r="G46" s="45">
        <v>0.5</v>
      </c>
      <c r="I46" s="20">
        <f t="shared" si="0"/>
        <v>163.25</v>
      </c>
      <c r="K46" s="5">
        <f t="shared" si="1"/>
        <v>163.25</v>
      </c>
      <c r="M46" s="14">
        <v>0.2109</v>
      </c>
      <c r="O46" s="5">
        <f t="shared" si="4"/>
        <v>34.429425</v>
      </c>
      <c r="Q46" s="16">
        <f t="shared" si="2"/>
        <v>128.820575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20">
        <v>0</v>
      </c>
      <c r="G47" s="45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20">
        <v>326.5</v>
      </c>
      <c r="G48" s="45">
        <v>0.5</v>
      </c>
      <c r="I48" s="20">
        <f t="shared" si="0"/>
        <v>163.25</v>
      </c>
      <c r="K48" s="5">
        <f t="shared" si="1"/>
        <v>163.25</v>
      </c>
      <c r="M48" s="14">
        <v>0.2266</v>
      </c>
      <c r="O48" s="5">
        <f t="shared" si="4"/>
        <v>36.99245</v>
      </c>
      <c r="Q48" s="16">
        <f t="shared" si="2"/>
        <v>126.25755000000001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20">
        <v>0</v>
      </c>
      <c r="G49" s="45">
        <v>0.5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20">
        <v>653</v>
      </c>
      <c r="G50" s="45">
        <v>0.5</v>
      </c>
      <c r="I50" s="20">
        <f t="shared" si="0"/>
        <v>326.5</v>
      </c>
      <c r="K50" s="5">
        <f t="shared" si="1"/>
        <v>326.5</v>
      </c>
      <c r="M50" s="14">
        <v>0.4444</v>
      </c>
      <c r="O50" s="5">
        <f t="shared" si="4"/>
        <v>145.0966</v>
      </c>
      <c r="Q50" s="16">
        <f t="shared" si="2"/>
        <v>181.4034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20">
        <v>2938.5</v>
      </c>
      <c r="G51" s="45">
        <v>0.5</v>
      </c>
      <c r="I51" s="20">
        <f t="shared" si="0"/>
        <v>1469.25</v>
      </c>
      <c r="K51" s="5">
        <f t="shared" si="1"/>
        <v>1469.25</v>
      </c>
      <c r="M51" s="14">
        <v>0.3755</v>
      </c>
      <c r="O51" s="5">
        <f t="shared" si="4"/>
        <v>551.703375</v>
      </c>
      <c r="Q51" s="16">
        <f t="shared" si="2"/>
        <v>917.546625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20">
        <v>979.5</v>
      </c>
      <c r="G52" s="45">
        <v>0.5</v>
      </c>
      <c r="I52" s="20">
        <f t="shared" si="0"/>
        <v>489.75</v>
      </c>
      <c r="K52" s="5">
        <f t="shared" si="1"/>
        <v>489.75</v>
      </c>
      <c r="M52" s="14">
        <v>0.2786</v>
      </c>
      <c r="O52" s="5">
        <f t="shared" si="4"/>
        <v>136.44435000000001</v>
      </c>
      <c r="Q52" s="16">
        <f t="shared" si="2"/>
        <v>353.30565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20">
        <v>0</v>
      </c>
      <c r="G53" s="45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20">
        <v>1306</v>
      </c>
      <c r="G54" s="45">
        <v>0.5</v>
      </c>
      <c r="I54" s="20">
        <f t="shared" si="0"/>
        <v>653</v>
      </c>
      <c r="K54" s="5">
        <f t="shared" si="1"/>
        <v>653</v>
      </c>
      <c r="M54" s="14">
        <v>0.3613</v>
      </c>
      <c r="O54" s="5">
        <f t="shared" si="4"/>
        <v>235.9289</v>
      </c>
      <c r="Q54" s="16">
        <f t="shared" si="2"/>
        <v>417.0711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20">
        <v>0</v>
      </c>
      <c r="G55" s="45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20">
        <v>0</v>
      </c>
      <c r="G56" s="45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20">
        <v>653</v>
      </c>
      <c r="G57" s="45">
        <v>0.5</v>
      </c>
      <c r="I57" s="20">
        <f t="shared" si="0"/>
        <v>326.5</v>
      </c>
      <c r="K57" s="5">
        <f t="shared" si="1"/>
        <v>326.5</v>
      </c>
      <c r="M57" s="14">
        <v>0.3627</v>
      </c>
      <c r="O57" s="5">
        <f t="shared" si="4"/>
        <v>118.42155000000001</v>
      </c>
      <c r="Q57" s="16">
        <f t="shared" si="2"/>
        <v>208.07844999999998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20">
        <v>0</v>
      </c>
      <c r="G58" s="45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20">
        <v>326.5</v>
      </c>
      <c r="G59" s="45">
        <v>0.5</v>
      </c>
      <c r="I59" s="20">
        <f t="shared" si="0"/>
        <v>163.25</v>
      </c>
      <c r="K59" s="5">
        <f t="shared" si="1"/>
        <v>163.25</v>
      </c>
      <c r="M59" s="14">
        <v>0.4391</v>
      </c>
      <c r="O59" s="5">
        <f t="shared" si="4"/>
        <v>71.683075</v>
      </c>
      <c r="Q59" s="16">
        <f t="shared" si="2"/>
        <v>91.566925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20">
        <v>0</v>
      </c>
      <c r="G60" s="45">
        <v>0.5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20">
        <v>0</v>
      </c>
      <c r="G61" s="45">
        <v>0.5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20">
        <v>2612</v>
      </c>
      <c r="G62" s="45">
        <v>0.5</v>
      </c>
      <c r="I62" s="20">
        <f t="shared" si="0"/>
        <v>1306</v>
      </c>
      <c r="K62" s="5">
        <f t="shared" si="1"/>
        <v>1306</v>
      </c>
      <c r="M62" s="14">
        <v>0.4401</v>
      </c>
      <c r="O62" s="5">
        <f t="shared" si="4"/>
        <v>574.7706</v>
      </c>
      <c r="Q62" s="16">
        <f t="shared" si="2"/>
        <v>731.2294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20">
        <v>0</v>
      </c>
      <c r="G63" s="45">
        <v>0.5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20">
        <v>0</v>
      </c>
      <c r="G64" s="45">
        <v>0.5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20">
        <v>326.5</v>
      </c>
      <c r="G65" s="45">
        <v>0.5</v>
      </c>
      <c r="I65" s="20">
        <f t="shared" si="0"/>
        <v>163.25</v>
      </c>
      <c r="K65" s="5">
        <f t="shared" si="1"/>
        <v>163.25</v>
      </c>
      <c r="M65" s="14">
        <v>0.4271</v>
      </c>
      <c r="O65" s="5">
        <f t="shared" si="4"/>
        <v>69.724075</v>
      </c>
      <c r="Q65" s="16">
        <f t="shared" si="2"/>
        <v>93.525925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20">
        <v>0</v>
      </c>
      <c r="G66" s="45">
        <v>0.5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20">
        <v>0</v>
      </c>
      <c r="G67" s="45">
        <v>0.5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20">
        <v>326.5</v>
      </c>
      <c r="G68" s="45">
        <v>0.5</v>
      </c>
      <c r="I68" s="20">
        <f t="shared" si="0"/>
        <v>163.25</v>
      </c>
      <c r="K68" s="5">
        <f t="shared" si="1"/>
        <v>163.25</v>
      </c>
      <c r="M68" s="14">
        <v>0.2834</v>
      </c>
      <c r="O68" s="5">
        <f t="shared" si="4"/>
        <v>46.265049999999995</v>
      </c>
      <c r="Q68" s="16">
        <f t="shared" si="2"/>
        <v>116.98495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20">
        <v>0</v>
      </c>
      <c r="G69" s="45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20">
        <v>0</v>
      </c>
      <c r="G70" s="45">
        <v>0.5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20">
        <v>2285.5</v>
      </c>
      <c r="G71" s="45">
        <v>0.5</v>
      </c>
      <c r="I71" s="20">
        <f t="shared" si="0"/>
        <v>1142.75</v>
      </c>
      <c r="K71" s="5">
        <f t="shared" si="1"/>
        <v>1142.75</v>
      </c>
      <c r="M71" s="14">
        <v>0.1971</v>
      </c>
      <c r="O71" s="5">
        <f t="shared" si="4"/>
        <v>225.23602499999998</v>
      </c>
      <c r="Q71" s="16">
        <f t="shared" si="2"/>
        <v>917.5139750000001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20">
        <v>0</v>
      </c>
      <c r="G72" s="45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20">
        <v>0</v>
      </c>
      <c r="G73" s="45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20">
        <v>979.5</v>
      </c>
      <c r="G74" s="45">
        <v>0.5</v>
      </c>
      <c r="I74" s="20">
        <f aca="true" t="shared" si="5" ref="I74:I136">E74*G74</f>
        <v>489.75</v>
      </c>
      <c r="K74" s="5">
        <f aca="true" t="shared" si="6" ref="K74:K134">E74-I74</f>
        <v>489.75</v>
      </c>
      <c r="M74" s="14">
        <v>0.4083</v>
      </c>
      <c r="O74" s="5">
        <f t="shared" si="4"/>
        <v>199.964925</v>
      </c>
      <c r="Q74" s="16">
        <f aca="true" t="shared" si="7" ref="Q74:Q134">K74-O74</f>
        <v>289.785075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20">
        <v>0</v>
      </c>
      <c r="G75" s="45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20">
        <v>0</v>
      </c>
      <c r="G76" s="45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20">
        <v>0</v>
      </c>
      <c r="G77" s="45">
        <v>0.5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20">
        <v>0</v>
      </c>
      <c r="G78" s="45">
        <v>0.5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20">
        <v>0</v>
      </c>
      <c r="G79" s="45">
        <v>0.5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20">
        <v>0</v>
      </c>
      <c r="G80" s="45">
        <v>0.5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20">
        <v>326.5</v>
      </c>
      <c r="G81" s="45">
        <v>0.5</v>
      </c>
      <c r="I81" s="20">
        <f t="shared" si="5"/>
        <v>163.25</v>
      </c>
      <c r="K81" s="5">
        <f t="shared" si="6"/>
        <v>163.25</v>
      </c>
      <c r="M81" s="14">
        <v>0.3414</v>
      </c>
      <c r="O81" s="5">
        <f t="shared" si="9"/>
        <v>55.733549999999994</v>
      </c>
      <c r="Q81" s="16">
        <f t="shared" si="7"/>
        <v>107.51645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20">
        <v>3468.95</v>
      </c>
      <c r="G82" s="45">
        <v>0.5</v>
      </c>
      <c r="I82" s="20">
        <f t="shared" si="5"/>
        <v>1734.475</v>
      </c>
      <c r="K82" s="5">
        <f t="shared" si="6"/>
        <v>1734.475</v>
      </c>
      <c r="M82" s="14">
        <v>0.2923</v>
      </c>
      <c r="O82" s="5">
        <f t="shared" si="9"/>
        <v>506.9870425</v>
      </c>
      <c r="Q82" s="16">
        <f t="shared" si="7"/>
        <v>1227.4879575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20">
        <v>0</v>
      </c>
      <c r="G83" s="45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20">
        <v>968.8</v>
      </c>
      <c r="G84" s="45">
        <v>0.5</v>
      </c>
      <c r="I84" s="20">
        <f t="shared" si="5"/>
        <v>484.4</v>
      </c>
      <c r="K84" s="5">
        <f t="shared" si="6"/>
        <v>484.4</v>
      </c>
      <c r="M84" s="14">
        <v>0.3227</v>
      </c>
      <c r="O84" s="5">
        <f t="shared" si="9"/>
        <v>156.31588</v>
      </c>
      <c r="Q84" s="16">
        <f t="shared" si="7"/>
        <v>328.08412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20">
        <v>2612</v>
      </c>
      <c r="G85" s="45">
        <v>0.5</v>
      </c>
      <c r="I85" s="20">
        <f t="shared" si="5"/>
        <v>1306</v>
      </c>
      <c r="K85" s="5">
        <f t="shared" si="6"/>
        <v>1306</v>
      </c>
      <c r="M85" s="14">
        <v>0.4397</v>
      </c>
      <c r="O85" s="5">
        <f t="shared" si="9"/>
        <v>574.2482</v>
      </c>
      <c r="Q85" s="16">
        <f t="shared" si="7"/>
        <v>731.7518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20">
        <v>653</v>
      </c>
      <c r="G86" s="45">
        <v>0.5</v>
      </c>
      <c r="I86" s="20">
        <f t="shared" si="5"/>
        <v>326.5</v>
      </c>
      <c r="K86" s="5">
        <f t="shared" si="6"/>
        <v>326.5</v>
      </c>
      <c r="M86" s="14">
        <v>0.2336</v>
      </c>
      <c r="O86" s="5">
        <f t="shared" si="9"/>
        <v>76.2704</v>
      </c>
      <c r="Q86" s="16">
        <f t="shared" si="7"/>
        <v>250.2296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20">
        <v>2938.5</v>
      </c>
      <c r="G87" s="45">
        <v>0.5</v>
      </c>
      <c r="I87" s="20">
        <f t="shared" si="5"/>
        <v>1469.25</v>
      </c>
      <c r="K87" s="5">
        <f t="shared" si="6"/>
        <v>1469.25</v>
      </c>
      <c r="M87" s="14">
        <v>0.3445</v>
      </c>
      <c r="O87" s="5">
        <f t="shared" si="9"/>
        <v>506.15662499999996</v>
      </c>
      <c r="Q87" s="16">
        <f t="shared" si="7"/>
        <v>963.093375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20">
        <v>326.5</v>
      </c>
      <c r="G88" s="45">
        <v>0.5</v>
      </c>
      <c r="I88" s="20">
        <f t="shared" si="5"/>
        <v>163.25</v>
      </c>
      <c r="K88" s="5">
        <f t="shared" si="6"/>
        <v>163.25</v>
      </c>
      <c r="M88" s="14">
        <v>0.1894</v>
      </c>
      <c r="O88" s="5">
        <f t="shared" si="9"/>
        <v>30.91955</v>
      </c>
      <c r="Q88" s="16">
        <f t="shared" si="7"/>
        <v>132.33044999999998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20">
        <v>653</v>
      </c>
      <c r="G89" s="45">
        <v>0.5</v>
      </c>
      <c r="I89" s="20">
        <f t="shared" si="5"/>
        <v>326.5</v>
      </c>
      <c r="K89" s="5">
        <f t="shared" si="6"/>
        <v>326.5</v>
      </c>
      <c r="M89" s="14">
        <v>0.3154</v>
      </c>
      <c r="O89" s="5">
        <f t="shared" si="9"/>
        <v>102.9781</v>
      </c>
      <c r="Q89" s="16">
        <f t="shared" si="7"/>
        <v>223.52190000000002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20">
        <v>326.5</v>
      </c>
      <c r="G90" s="45">
        <v>0.5</v>
      </c>
      <c r="I90" s="20">
        <f t="shared" si="5"/>
        <v>163.25</v>
      </c>
      <c r="K90" s="5">
        <f t="shared" si="6"/>
        <v>163.25</v>
      </c>
      <c r="M90" s="14">
        <v>0.3517</v>
      </c>
      <c r="O90" s="5">
        <f t="shared" si="9"/>
        <v>57.415025</v>
      </c>
      <c r="Q90" s="16">
        <f t="shared" si="7"/>
        <v>105.834975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20">
        <v>326.5</v>
      </c>
      <c r="G91" s="45">
        <v>0.5</v>
      </c>
      <c r="I91" s="20">
        <f t="shared" si="5"/>
        <v>163.25</v>
      </c>
      <c r="K91" s="5">
        <f t="shared" si="6"/>
        <v>163.25</v>
      </c>
      <c r="M91" s="14">
        <v>0.2337</v>
      </c>
      <c r="O91" s="5">
        <f t="shared" si="9"/>
        <v>38.151525</v>
      </c>
      <c r="Q91" s="16">
        <f t="shared" si="7"/>
        <v>125.09847500000001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20">
        <v>0</v>
      </c>
      <c r="G92" s="45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20">
        <v>1632.5</v>
      </c>
      <c r="G93" s="45">
        <v>0.5</v>
      </c>
      <c r="I93" s="20">
        <f t="shared" si="5"/>
        <v>816.25</v>
      </c>
      <c r="K93" s="5">
        <f t="shared" si="6"/>
        <v>816.25</v>
      </c>
      <c r="M93" s="14">
        <v>0.4588</v>
      </c>
      <c r="O93" s="5">
        <f t="shared" si="9"/>
        <v>374.4955</v>
      </c>
      <c r="Q93" s="16">
        <f t="shared" si="7"/>
        <v>441.7545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20">
        <v>326.5</v>
      </c>
      <c r="G94" s="45">
        <v>0.5</v>
      </c>
      <c r="I94" s="20">
        <f t="shared" si="5"/>
        <v>163.25</v>
      </c>
      <c r="K94" s="5">
        <f t="shared" si="6"/>
        <v>163.25</v>
      </c>
      <c r="M94" s="14">
        <v>0.4439</v>
      </c>
      <c r="O94" s="5">
        <f t="shared" si="9"/>
        <v>72.46667500000001</v>
      </c>
      <c r="Q94" s="16">
        <f t="shared" si="7"/>
        <v>90.78332499999999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20">
        <v>0</v>
      </c>
      <c r="G95" s="45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20">
        <v>0</v>
      </c>
      <c r="G96" s="45">
        <v>0.5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20">
        <v>326.5</v>
      </c>
      <c r="G97" s="45">
        <v>0.5</v>
      </c>
      <c r="I97" s="20">
        <f t="shared" si="5"/>
        <v>163.25</v>
      </c>
      <c r="K97" s="5">
        <f t="shared" si="6"/>
        <v>163.25</v>
      </c>
      <c r="M97" s="14">
        <v>0.2455</v>
      </c>
      <c r="O97" s="5">
        <f t="shared" si="9"/>
        <v>40.077875</v>
      </c>
      <c r="Q97" s="16">
        <f t="shared" si="7"/>
        <v>123.172125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20">
        <v>0</v>
      </c>
      <c r="G98" s="45">
        <v>0.5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20">
        <v>979.5</v>
      </c>
      <c r="G99" s="45">
        <v>0.5</v>
      </c>
      <c r="I99" s="20">
        <f t="shared" si="5"/>
        <v>489.75</v>
      </c>
      <c r="K99" s="5">
        <f t="shared" si="6"/>
        <v>489.75</v>
      </c>
      <c r="M99" s="14">
        <v>0.276</v>
      </c>
      <c r="O99" s="5">
        <f t="shared" si="9"/>
        <v>135.17100000000002</v>
      </c>
      <c r="Q99" s="16">
        <f t="shared" si="7"/>
        <v>354.57899999999995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20">
        <v>0</v>
      </c>
      <c r="G100" s="45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20">
        <v>1306</v>
      </c>
      <c r="G101" s="45">
        <v>0.5</v>
      </c>
      <c r="I101" s="20">
        <f t="shared" si="5"/>
        <v>653</v>
      </c>
      <c r="K101" s="5">
        <f t="shared" si="6"/>
        <v>653</v>
      </c>
      <c r="M101" s="14">
        <v>0.2755</v>
      </c>
      <c r="O101" s="5">
        <f t="shared" si="9"/>
        <v>179.90150000000003</v>
      </c>
      <c r="Q101" s="16">
        <f t="shared" si="7"/>
        <v>473.09849999999994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20">
        <v>2938.5</v>
      </c>
      <c r="G102" s="45">
        <v>0.5</v>
      </c>
      <c r="I102" s="20">
        <f t="shared" si="5"/>
        <v>1469.25</v>
      </c>
      <c r="K102" s="5">
        <f t="shared" si="6"/>
        <v>1469.25</v>
      </c>
      <c r="M102" s="14">
        <v>0.2708</v>
      </c>
      <c r="O102" s="5">
        <f t="shared" si="9"/>
        <v>397.87289999999996</v>
      </c>
      <c r="Q102" s="16">
        <f t="shared" si="7"/>
        <v>1071.3771000000002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20">
        <v>0</v>
      </c>
      <c r="G103" s="45">
        <v>0.5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20">
        <v>4897.5</v>
      </c>
      <c r="G104" s="45">
        <v>0.5</v>
      </c>
      <c r="I104" s="20">
        <f t="shared" si="5"/>
        <v>2448.75</v>
      </c>
      <c r="K104" s="5">
        <f t="shared" si="6"/>
        <v>2448.75</v>
      </c>
      <c r="M104" s="14">
        <v>0.5309</v>
      </c>
      <c r="O104" s="5">
        <f t="shared" si="9"/>
        <v>1300.041375</v>
      </c>
      <c r="Q104" s="16">
        <f t="shared" si="7"/>
        <v>1148.708625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20">
        <v>979.5</v>
      </c>
      <c r="G105" s="45">
        <v>0.5</v>
      </c>
      <c r="I105" s="20">
        <f t="shared" si="5"/>
        <v>489.75</v>
      </c>
      <c r="K105" s="5">
        <f t="shared" si="6"/>
        <v>489.75</v>
      </c>
      <c r="M105" s="14">
        <v>0.2547</v>
      </c>
      <c r="O105" s="5">
        <f t="shared" si="9"/>
        <v>124.739325</v>
      </c>
      <c r="Q105" s="16">
        <f t="shared" si="7"/>
        <v>365.010675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20">
        <v>0</v>
      </c>
      <c r="G106" s="45">
        <v>0.5</v>
      </c>
      <c r="I106" s="20">
        <f t="shared" si="5"/>
        <v>0</v>
      </c>
      <c r="K106" s="5">
        <f t="shared" si="6"/>
        <v>0</v>
      </c>
      <c r="M106" s="14">
        <v>0.2329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20">
        <v>2285.5</v>
      </c>
      <c r="G107" s="45">
        <v>0.5</v>
      </c>
      <c r="I107" s="20">
        <f t="shared" si="5"/>
        <v>1142.75</v>
      </c>
      <c r="K107" s="5">
        <f t="shared" si="6"/>
        <v>1142.75</v>
      </c>
      <c r="M107" s="14">
        <v>0.3068</v>
      </c>
      <c r="O107" s="5">
        <f t="shared" si="9"/>
        <v>350.5957</v>
      </c>
      <c r="Q107" s="16">
        <f t="shared" si="7"/>
        <v>792.1542999999999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20">
        <v>1632.5</v>
      </c>
      <c r="G108" s="45">
        <v>0.5</v>
      </c>
      <c r="I108" s="20">
        <f t="shared" si="5"/>
        <v>816.25</v>
      </c>
      <c r="K108" s="5">
        <f t="shared" si="6"/>
        <v>816.25</v>
      </c>
      <c r="M108" s="14">
        <v>0.3715</v>
      </c>
      <c r="O108" s="5">
        <f t="shared" si="9"/>
        <v>303.236875</v>
      </c>
      <c r="Q108" s="16">
        <f t="shared" si="7"/>
        <v>513.013125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20">
        <v>0</v>
      </c>
      <c r="G109" s="45">
        <v>0.5</v>
      </c>
      <c r="I109" s="20">
        <f t="shared" si="5"/>
        <v>0</v>
      </c>
      <c r="K109" s="5">
        <f t="shared" si="6"/>
        <v>0</v>
      </c>
      <c r="M109" s="14">
        <v>0.4027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20">
        <v>0</v>
      </c>
      <c r="G110" s="45">
        <v>0.5</v>
      </c>
      <c r="I110" s="20">
        <f t="shared" si="5"/>
        <v>0</v>
      </c>
      <c r="K110" s="5">
        <f t="shared" si="6"/>
        <v>0</v>
      </c>
      <c r="M110" s="14">
        <v>0.2496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20">
        <v>653</v>
      </c>
      <c r="G111" s="45">
        <v>0.5</v>
      </c>
      <c r="I111" s="20">
        <f t="shared" si="5"/>
        <v>326.5</v>
      </c>
      <c r="K111" s="5">
        <f t="shared" si="6"/>
        <v>326.5</v>
      </c>
      <c r="M111" s="14">
        <v>0.2223</v>
      </c>
      <c r="O111" s="5">
        <f t="shared" si="9"/>
        <v>72.58095</v>
      </c>
      <c r="Q111" s="16">
        <f t="shared" si="7"/>
        <v>253.91905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20">
        <v>0</v>
      </c>
      <c r="G112" s="45">
        <v>0.5</v>
      </c>
      <c r="I112" s="20">
        <f t="shared" si="5"/>
        <v>0</v>
      </c>
      <c r="K112" s="5">
        <f t="shared" si="6"/>
        <v>0</v>
      </c>
      <c r="M112" s="14">
        <v>0.371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20">
        <v>0</v>
      </c>
      <c r="G113" s="45">
        <v>0.5</v>
      </c>
      <c r="I113" s="20">
        <f t="shared" si="5"/>
        <v>0</v>
      </c>
      <c r="K113" s="5">
        <f t="shared" si="6"/>
        <v>0</v>
      </c>
      <c r="M113" s="14">
        <v>0.3441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20">
        <v>326.5</v>
      </c>
      <c r="G114" s="45">
        <v>0.5</v>
      </c>
      <c r="I114" s="20">
        <f t="shared" si="5"/>
        <v>163.25</v>
      </c>
      <c r="K114" s="5">
        <f t="shared" si="6"/>
        <v>163.25</v>
      </c>
      <c r="M114" s="14">
        <v>0.3146</v>
      </c>
      <c r="O114" s="5">
        <f t="shared" si="9"/>
        <v>51.35845</v>
      </c>
      <c r="Q114" s="16">
        <f t="shared" si="7"/>
        <v>111.89155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20">
        <v>0</v>
      </c>
      <c r="G115" s="45">
        <v>0.5</v>
      </c>
      <c r="I115" s="20">
        <f t="shared" si="5"/>
        <v>0</v>
      </c>
      <c r="K115" s="5">
        <f t="shared" si="6"/>
        <v>0</v>
      </c>
      <c r="M115" s="14">
        <v>0.3223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20">
        <v>5385.01</v>
      </c>
      <c r="G116" s="45">
        <v>0.5</v>
      </c>
      <c r="I116" s="20">
        <f t="shared" si="5"/>
        <v>2692.505</v>
      </c>
      <c r="K116" s="5">
        <f t="shared" si="6"/>
        <v>2692.505</v>
      </c>
      <c r="M116" s="14">
        <v>0.3808</v>
      </c>
      <c r="O116" s="5">
        <f t="shared" si="9"/>
        <v>1025.305904</v>
      </c>
      <c r="Q116" s="16">
        <f t="shared" si="7"/>
        <v>1667.199096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20">
        <v>326.5</v>
      </c>
      <c r="G117" s="45">
        <v>0.5</v>
      </c>
      <c r="I117" s="20">
        <f t="shared" si="5"/>
        <v>163.25</v>
      </c>
      <c r="K117" s="5">
        <f t="shared" si="6"/>
        <v>163.25</v>
      </c>
      <c r="M117" s="14">
        <v>0.2667</v>
      </c>
      <c r="O117" s="5">
        <f t="shared" si="9"/>
        <v>43.538775</v>
      </c>
      <c r="Q117" s="16">
        <f t="shared" si="7"/>
        <v>119.711225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20">
        <v>0</v>
      </c>
      <c r="G118" s="45">
        <v>0.5</v>
      </c>
      <c r="I118" s="20">
        <f t="shared" si="5"/>
        <v>0</v>
      </c>
      <c r="K118" s="5">
        <f t="shared" si="6"/>
        <v>0</v>
      </c>
      <c r="M118" s="14">
        <v>0.3302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20">
        <v>326.5</v>
      </c>
      <c r="G119" s="45">
        <v>0.5</v>
      </c>
      <c r="I119" s="20">
        <f t="shared" si="5"/>
        <v>163.25</v>
      </c>
      <c r="K119" s="5">
        <f t="shared" si="6"/>
        <v>163.25</v>
      </c>
      <c r="M119" s="14">
        <v>0.2736</v>
      </c>
      <c r="O119" s="5">
        <f t="shared" si="9"/>
        <v>44.6652</v>
      </c>
      <c r="Q119" s="16">
        <f t="shared" si="7"/>
        <v>118.5848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20">
        <v>653</v>
      </c>
      <c r="G120" s="45">
        <v>0.5</v>
      </c>
      <c r="I120" s="20">
        <f t="shared" si="5"/>
        <v>326.5</v>
      </c>
      <c r="K120" s="5">
        <f t="shared" si="6"/>
        <v>326.5</v>
      </c>
      <c r="M120" s="14">
        <v>0.4168</v>
      </c>
      <c r="O120" s="5">
        <f t="shared" si="9"/>
        <v>136.08520000000001</v>
      </c>
      <c r="Q120" s="16">
        <f t="shared" si="7"/>
        <v>190.41479999999999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20">
        <v>0</v>
      </c>
      <c r="G121" s="45">
        <v>0.5</v>
      </c>
      <c r="I121" s="20">
        <f t="shared" si="5"/>
        <v>0</v>
      </c>
      <c r="K121" s="5">
        <f t="shared" si="6"/>
        <v>0</v>
      </c>
      <c r="M121" s="14">
        <v>0.4273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20">
        <v>0</v>
      </c>
      <c r="G122" s="45">
        <v>0.5</v>
      </c>
      <c r="I122" s="20">
        <f t="shared" si="5"/>
        <v>0</v>
      </c>
      <c r="K122" s="5">
        <f t="shared" si="6"/>
        <v>0</v>
      </c>
      <c r="M122" s="14">
        <v>0.3321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20">
        <v>4244.5</v>
      </c>
      <c r="G123" s="45">
        <v>0.5</v>
      </c>
      <c r="I123" s="20">
        <f t="shared" si="5"/>
        <v>2122.25</v>
      </c>
      <c r="K123" s="5">
        <f t="shared" si="6"/>
        <v>2122.25</v>
      </c>
      <c r="M123" s="14">
        <v>0.2773</v>
      </c>
      <c r="O123" s="5">
        <f t="shared" si="9"/>
        <v>588.499925</v>
      </c>
      <c r="Q123" s="16">
        <f t="shared" si="7"/>
        <v>1533.750075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20">
        <v>8489</v>
      </c>
      <c r="G124" s="45">
        <v>0.5</v>
      </c>
      <c r="I124" s="20">
        <f t="shared" si="5"/>
        <v>4244.5</v>
      </c>
      <c r="K124" s="5">
        <f t="shared" si="6"/>
        <v>4244.5</v>
      </c>
      <c r="M124" s="14">
        <v>0.2455</v>
      </c>
      <c r="O124" s="5">
        <f t="shared" si="9"/>
        <v>1042.02475</v>
      </c>
      <c r="Q124" s="16">
        <f t="shared" si="7"/>
        <v>3202.47525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20">
        <v>0</v>
      </c>
      <c r="G125" s="45">
        <v>0.5</v>
      </c>
      <c r="I125" s="20">
        <f t="shared" si="5"/>
        <v>0</v>
      </c>
      <c r="K125" s="5">
        <f t="shared" si="6"/>
        <v>0</v>
      </c>
      <c r="M125" s="14">
        <v>0.3254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20">
        <v>3918</v>
      </c>
      <c r="G126" s="45">
        <v>0.5</v>
      </c>
      <c r="I126" s="20">
        <f t="shared" si="5"/>
        <v>1959</v>
      </c>
      <c r="K126" s="5">
        <f t="shared" si="6"/>
        <v>1959</v>
      </c>
      <c r="M126" s="14">
        <v>0.3535</v>
      </c>
      <c r="O126" s="5">
        <f t="shared" si="9"/>
        <v>692.5065</v>
      </c>
      <c r="Q126" s="16">
        <f t="shared" si="7"/>
        <v>1266.4935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20">
        <v>0</v>
      </c>
      <c r="G127" s="45">
        <v>0.5</v>
      </c>
      <c r="I127" s="20">
        <f t="shared" si="5"/>
        <v>0</v>
      </c>
      <c r="K127" s="5">
        <f t="shared" si="6"/>
        <v>0</v>
      </c>
      <c r="M127" s="14">
        <v>0.2787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20">
        <v>8815.5</v>
      </c>
      <c r="G128" s="45">
        <v>0.5</v>
      </c>
      <c r="I128" s="20">
        <f t="shared" si="5"/>
        <v>4407.75</v>
      </c>
      <c r="K128" s="5">
        <f t="shared" si="6"/>
        <v>4407.75</v>
      </c>
      <c r="M128" s="14">
        <v>0.2605</v>
      </c>
      <c r="O128" s="5">
        <f t="shared" si="9"/>
        <v>1148.218875</v>
      </c>
      <c r="Q128" s="16">
        <f t="shared" si="7"/>
        <v>3259.531125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20">
        <v>0</v>
      </c>
      <c r="G129" s="45">
        <v>0.5</v>
      </c>
      <c r="I129" s="20">
        <f t="shared" si="5"/>
        <v>0</v>
      </c>
      <c r="K129" s="5">
        <f t="shared" si="6"/>
        <v>0</v>
      </c>
      <c r="M129" s="14">
        <v>0.2035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20">
        <v>4571</v>
      </c>
      <c r="G130" s="45">
        <v>0.5</v>
      </c>
      <c r="I130" s="20">
        <f t="shared" si="5"/>
        <v>2285.5</v>
      </c>
      <c r="K130" s="5">
        <f t="shared" si="6"/>
        <v>2285.5</v>
      </c>
      <c r="M130" s="14">
        <v>0.3691</v>
      </c>
      <c r="O130" s="5">
        <f t="shared" si="9"/>
        <v>843.57805</v>
      </c>
      <c r="Q130" s="16">
        <f t="shared" si="7"/>
        <v>1441.92195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20">
        <v>8366.45</v>
      </c>
      <c r="G131" s="45">
        <v>0.5</v>
      </c>
      <c r="I131" s="20">
        <f t="shared" si="5"/>
        <v>4183.225</v>
      </c>
      <c r="K131" s="5">
        <f t="shared" si="6"/>
        <v>4183.225</v>
      </c>
      <c r="M131" s="14">
        <v>0.3072</v>
      </c>
      <c r="O131" s="5">
        <f t="shared" si="9"/>
        <v>1285.08672</v>
      </c>
      <c r="Q131" s="16">
        <f t="shared" si="7"/>
        <v>2898.13828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20">
        <v>2612</v>
      </c>
      <c r="G132" s="45">
        <v>0.5</v>
      </c>
      <c r="I132" s="20">
        <f t="shared" si="5"/>
        <v>1306</v>
      </c>
      <c r="K132" s="5">
        <f t="shared" si="6"/>
        <v>1306</v>
      </c>
      <c r="M132" s="14">
        <v>0.3513</v>
      </c>
      <c r="O132" s="5">
        <f t="shared" si="9"/>
        <v>458.7978</v>
      </c>
      <c r="Q132" s="16">
        <f t="shared" si="7"/>
        <v>847.2022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20">
        <v>0</v>
      </c>
      <c r="G133" s="45">
        <v>0.5</v>
      </c>
      <c r="I133" s="20">
        <f t="shared" si="5"/>
        <v>0</v>
      </c>
      <c r="K133" s="5">
        <f t="shared" si="6"/>
        <v>0</v>
      </c>
      <c r="M133" s="14">
        <v>0.2699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20">
        <v>0</v>
      </c>
      <c r="G134" s="45">
        <v>0.5</v>
      </c>
      <c r="I134" s="20">
        <f t="shared" si="5"/>
        <v>0</v>
      </c>
      <c r="K134" s="5">
        <f t="shared" si="6"/>
        <v>0</v>
      </c>
      <c r="M134" s="14">
        <v>0.2432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20">
        <v>6530</v>
      </c>
      <c r="G135" s="45">
        <v>0.5</v>
      </c>
      <c r="I135" s="20">
        <f t="shared" si="5"/>
        <v>3265</v>
      </c>
      <c r="K135" s="5">
        <f>E135-I135</f>
        <v>3265</v>
      </c>
      <c r="M135" s="14">
        <v>0.3569</v>
      </c>
      <c r="O135" s="5">
        <f>K135*M135</f>
        <v>1165.2785</v>
      </c>
      <c r="Q135" s="16">
        <f>K135-O135</f>
        <v>2099.7215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20">
        <v>979.5</v>
      </c>
      <c r="G136" s="45">
        <v>0.5</v>
      </c>
      <c r="I136" s="20">
        <f t="shared" si="5"/>
        <v>489.75</v>
      </c>
      <c r="K136" s="5">
        <f>E136-I136</f>
        <v>489.75</v>
      </c>
      <c r="M136" s="14">
        <v>0.3843</v>
      </c>
      <c r="O136" s="5">
        <f>K136*M136</f>
        <v>188.21092499999997</v>
      </c>
      <c r="Q136" s="16">
        <f>K136-O136</f>
        <v>301.539075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20">
        <v>0</v>
      </c>
      <c r="G137" s="45">
        <v>0.5</v>
      </c>
      <c r="I137" s="20">
        <f>E137*G137</f>
        <v>0</v>
      </c>
      <c r="K137" s="5">
        <f>E137-I137</f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20">
        <v>0</v>
      </c>
      <c r="G138" s="45">
        <v>0.5</v>
      </c>
      <c r="I138" s="20">
        <f>E138*G138</f>
        <v>0</v>
      </c>
      <c r="K138" s="5">
        <f>E138-I138</f>
        <v>0</v>
      </c>
      <c r="M138" s="14">
        <v>0.4587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136110.11</v>
      </c>
      <c r="G142" s="6"/>
      <c r="I142" s="18">
        <f>SUM(I9:I141)</f>
        <v>68055.055</v>
      </c>
      <c r="K142" s="5">
        <f>SUM(K9:K141)</f>
        <v>68055.055</v>
      </c>
      <c r="O142" s="5">
        <f>SUM(O9:O141)</f>
        <v>23469.4255615</v>
      </c>
      <c r="Q142" s="16">
        <f>K142-O142</f>
        <v>44585.62943849999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M191" s="18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ht="11.25">
      <c r="G347" s="6"/>
    </row>
    <row r="348" ht="11.25">
      <c r="G348" s="6"/>
    </row>
    <row r="349" ht="11.25">
      <c r="G349" s="6"/>
    </row>
    <row r="350" ht="11.25"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79"/>
  <sheetViews>
    <sheetView zoomScalePageLayoutView="0" workbookViewId="0" topLeftCell="A119">
      <selection activeCell="I122" sqref="I122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59" t="s">
        <v>307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308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21" ht="11.25">
      <c r="A9" s="4" t="s">
        <v>3</v>
      </c>
      <c r="C9" s="3" t="s">
        <v>4</v>
      </c>
      <c r="E9" s="20">
        <v>311.29</v>
      </c>
      <c r="G9" s="45">
        <v>0.5</v>
      </c>
      <c r="I9" s="20">
        <f>E9*G9</f>
        <v>155.645</v>
      </c>
      <c r="K9" s="5">
        <f>E9-I9</f>
        <v>155.645</v>
      </c>
      <c r="M9" s="14">
        <v>0.2332</v>
      </c>
      <c r="O9" s="5">
        <f>K9*M9</f>
        <v>36.296414</v>
      </c>
      <c r="Q9" s="16">
        <f>K9-O9</f>
        <v>119.34858600000001</v>
      </c>
      <c r="S9" s="16">
        <f>E9-(I9+O9+Q9)</f>
        <v>0</v>
      </c>
      <c r="U9" s="37"/>
    </row>
    <row r="10" spans="1:21" ht="11.25">
      <c r="A10" s="4" t="s">
        <v>5</v>
      </c>
      <c r="C10" s="3" t="s">
        <v>134</v>
      </c>
      <c r="E10" s="20">
        <v>2938.5</v>
      </c>
      <c r="G10" s="45">
        <v>0.5</v>
      </c>
      <c r="I10" s="20">
        <f aca="true" t="shared" si="0" ref="I10:I73">E10*G10</f>
        <v>1469.25</v>
      </c>
      <c r="K10" s="5">
        <f aca="true" t="shared" si="1" ref="K10:K73">E10-I10</f>
        <v>1469.25</v>
      </c>
      <c r="M10" s="14">
        <v>0.4474</v>
      </c>
      <c r="O10" s="5">
        <f>K10*M10</f>
        <v>657.34245</v>
      </c>
      <c r="Q10" s="16">
        <f aca="true" t="shared" si="2" ref="Q10:Q73">K10-O10</f>
        <v>811.90755</v>
      </c>
      <c r="S10" s="16">
        <f aca="true" t="shared" si="3" ref="S10:S73">E10-(I10+O10+Q10)</f>
        <v>0</v>
      </c>
      <c r="U10" s="37"/>
    </row>
    <row r="11" spans="1:21" ht="11.25">
      <c r="A11" s="4" t="s">
        <v>6</v>
      </c>
      <c r="C11" s="3" t="s">
        <v>135</v>
      </c>
      <c r="E11" s="20">
        <v>0</v>
      </c>
      <c r="G11" s="45">
        <v>0.5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  <c r="U11" s="37"/>
    </row>
    <row r="12" spans="1:21" ht="11.25">
      <c r="A12" s="4" t="s">
        <v>7</v>
      </c>
      <c r="C12" s="3" t="s">
        <v>136</v>
      </c>
      <c r="E12" s="20">
        <v>326.5</v>
      </c>
      <c r="G12" s="45">
        <v>0.5</v>
      </c>
      <c r="I12" s="20">
        <f t="shared" si="0"/>
        <v>163.25</v>
      </c>
      <c r="K12" s="5">
        <f t="shared" si="1"/>
        <v>163.25</v>
      </c>
      <c r="M12" s="14">
        <v>0.3268</v>
      </c>
      <c r="O12" s="5">
        <f t="shared" si="4"/>
        <v>53.3501</v>
      </c>
      <c r="Q12" s="16">
        <f t="shared" si="2"/>
        <v>109.8999</v>
      </c>
      <c r="S12" s="16">
        <f t="shared" si="3"/>
        <v>0</v>
      </c>
      <c r="U12" s="37"/>
    </row>
    <row r="13" spans="1:21" ht="11.25">
      <c r="A13" s="4" t="s">
        <v>8</v>
      </c>
      <c r="C13" s="3" t="s">
        <v>137</v>
      </c>
      <c r="E13" s="20">
        <v>990.23</v>
      </c>
      <c r="G13" s="45">
        <v>0.5</v>
      </c>
      <c r="I13" s="20">
        <f t="shared" si="0"/>
        <v>495.115</v>
      </c>
      <c r="K13" s="5">
        <f t="shared" si="1"/>
        <v>495.115</v>
      </c>
      <c r="M13" s="14">
        <v>0.2722</v>
      </c>
      <c r="O13" s="5">
        <f t="shared" si="4"/>
        <v>134.770303</v>
      </c>
      <c r="Q13" s="16">
        <f t="shared" si="2"/>
        <v>360.344697</v>
      </c>
      <c r="S13" s="16">
        <f t="shared" si="3"/>
        <v>0</v>
      </c>
      <c r="U13" s="37"/>
    </row>
    <row r="14" spans="1:21" ht="11.25">
      <c r="A14" s="4" t="s">
        <v>9</v>
      </c>
      <c r="C14" s="3" t="s">
        <v>138</v>
      </c>
      <c r="E14" s="20">
        <v>1306</v>
      </c>
      <c r="G14" s="45">
        <v>0.5</v>
      </c>
      <c r="I14" s="20">
        <f t="shared" si="0"/>
        <v>653</v>
      </c>
      <c r="K14" s="5">
        <f t="shared" si="1"/>
        <v>653</v>
      </c>
      <c r="M14" s="14">
        <v>0.2639</v>
      </c>
      <c r="O14" s="5">
        <f t="shared" si="4"/>
        <v>172.32670000000002</v>
      </c>
      <c r="Q14" s="16">
        <f t="shared" si="2"/>
        <v>480.6733</v>
      </c>
      <c r="S14" s="16">
        <f t="shared" si="3"/>
        <v>0</v>
      </c>
      <c r="U14" s="37"/>
    </row>
    <row r="15" spans="1:21" ht="11.25">
      <c r="A15" s="4" t="s">
        <v>10</v>
      </c>
      <c r="C15" s="3" t="s">
        <v>139</v>
      </c>
      <c r="E15" s="20">
        <v>2943.7</v>
      </c>
      <c r="G15" s="45">
        <v>0.5</v>
      </c>
      <c r="I15" s="20">
        <f t="shared" si="0"/>
        <v>1471.85</v>
      </c>
      <c r="K15" s="5">
        <f t="shared" si="1"/>
        <v>1471.85</v>
      </c>
      <c r="M15" s="14">
        <v>0.4602</v>
      </c>
      <c r="O15" s="5">
        <f t="shared" si="4"/>
        <v>677.34537</v>
      </c>
      <c r="Q15" s="16">
        <f t="shared" si="2"/>
        <v>794.5046299999999</v>
      </c>
      <c r="S15" s="16">
        <f t="shared" si="3"/>
        <v>0</v>
      </c>
      <c r="U15" s="37"/>
    </row>
    <row r="16" spans="1:21" ht="11.25">
      <c r="A16" s="4" t="s">
        <v>11</v>
      </c>
      <c r="C16" s="3" t="s">
        <v>140</v>
      </c>
      <c r="E16" s="20">
        <v>1306</v>
      </c>
      <c r="G16" s="45">
        <v>0.5</v>
      </c>
      <c r="I16" s="20">
        <f t="shared" si="0"/>
        <v>653</v>
      </c>
      <c r="K16" s="5">
        <f t="shared" si="1"/>
        <v>653</v>
      </c>
      <c r="M16" s="14">
        <v>0.3302</v>
      </c>
      <c r="O16" s="5">
        <f t="shared" si="4"/>
        <v>215.6206</v>
      </c>
      <c r="Q16" s="16">
        <f t="shared" si="2"/>
        <v>437.37940000000003</v>
      </c>
      <c r="S16" s="16">
        <f t="shared" si="3"/>
        <v>0</v>
      </c>
      <c r="U16" s="37"/>
    </row>
    <row r="17" spans="1:21" ht="11.25">
      <c r="A17" s="4" t="s">
        <v>12</v>
      </c>
      <c r="C17" s="3" t="s">
        <v>141</v>
      </c>
      <c r="E17" s="20">
        <v>0</v>
      </c>
      <c r="G17" s="45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  <c r="U17" s="37"/>
    </row>
    <row r="18" spans="1:21" ht="11.25">
      <c r="A18" s="4" t="s">
        <v>13</v>
      </c>
      <c r="C18" s="3" t="s">
        <v>142</v>
      </c>
      <c r="E18" s="20">
        <v>2612</v>
      </c>
      <c r="G18" s="45">
        <v>0.5</v>
      </c>
      <c r="I18" s="20">
        <f t="shared" si="0"/>
        <v>1306</v>
      </c>
      <c r="K18" s="5">
        <f t="shared" si="1"/>
        <v>1306</v>
      </c>
      <c r="M18" s="14">
        <v>0.3311</v>
      </c>
      <c r="O18" s="5">
        <f t="shared" si="4"/>
        <v>432.4166</v>
      </c>
      <c r="Q18" s="16">
        <f t="shared" si="2"/>
        <v>873.5834</v>
      </c>
      <c r="S18" s="16">
        <f t="shared" si="3"/>
        <v>0</v>
      </c>
      <c r="U18" s="37"/>
    </row>
    <row r="19" spans="1:21" ht="11.25">
      <c r="A19" s="4" t="s">
        <v>14</v>
      </c>
      <c r="C19" s="3" t="s">
        <v>143</v>
      </c>
      <c r="E19" s="20">
        <v>326.5</v>
      </c>
      <c r="G19" s="45">
        <v>0.5</v>
      </c>
      <c r="I19" s="20">
        <f t="shared" si="0"/>
        <v>163.25</v>
      </c>
      <c r="K19" s="5">
        <f t="shared" si="1"/>
        <v>163.25</v>
      </c>
      <c r="M19" s="14">
        <v>0.2109</v>
      </c>
      <c r="O19" s="5">
        <f t="shared" si="4"/>
        <v>34.429425</v>
      </c>
      <c r="Q19" s="16">
        <f t="shared" si="2"/>
        <v>128.820575</v>
      </c>
      <c r="S19" s="16">
        <f t="shared" si="3"/>
        <v>0</v>
      </c>
      <c r="U19" s="37"/>
    </row>
    <row r="20" spans="1:21" ht="11.25">
      <c r="A20" s="4" t="s">
        <v>15</v>
      </c>
      <c r="C20" s="3" t="s">
        <v>144</v>
      </c>
      <c r="E20" s="20">
        <v>0</v>
      </c>
      <c r="G20" s="45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  <c r="U20" s="37"/>
    </row>
    <row r="21" spans="1:21" ht="11.25">
      <c r="A21" s="4" t="s">
        <v>16</v>
      </c>
      <c r="C21" s="3" t="s">
        <v>145</v>
      </c>
      <c r="E21" s="20">
        <v>979.5</v>
      </c>
      <c r="G21" s="45">
        <v>0.5</v>
      </c>
      <c r="I21" s="20">
        <f t="shared" si="0"/>
        <v>489.75</v>
      </c>
      <c r="K21" s="5">
        <f t="shared" si="1"/>
        <v>489.75</v>
      </c>
      <c r="M21" s="14">
        <v>0.2439</v>
      </c>
      <c r="O21" s="5">
        <f t="shared" si="4"/>
        <v>119.450025</v>
      </c>
      <c r="Q21" s="16">
        <f t="shared" si="2"/>
        <v>370.299975</v>
      </c>
      <c r="S21" s="16">
        <f t="shared" si="3"/>
        <v>0</v>
      </c>
      <c r="U21" s="37"/>
    </row>
    <row r="22" spans="1:21" ht="11.25">
      <c r="A22" s="4" t="s">
        <v>17</v>
      </c>
      <c r="C22" s="3" t="s">
        <v>146</v>
      </c>
      <c r="E22" s="20">
        <v>653</v>
      </c>
      <c r="G22" s="45">
        <v>0.5</v>
      </c>
      <c r="I22" s="20">
        <f t="shared" si="0"/>
        <v>326.5</v>
      </c>
      <c r="K22" s="5">
        <f t="shared" si="1"/>
        <v>326.5</v>
      </c>
      <c r="M22" s="14">
        <v>0.3156</v>
      </c>
      <c r="O22" s="5">
        <f t="shared" si="4"/>
        <v>103.04339999999999</v>
      </c>
      <c r="Q22" s="16">
        <f t="shared" si="2"/>
        <v>223.4566</v>
      </c>
      <c r="S22" s="16">
        <f t="shared" si="3"/>
        <v>0</v>
      </c>
      <c r="U22" s="37"/>
    </row>
    <row r="23" spans="1:21" ht="11.25">
      <c r="A23" s="4" t="s">
        <v>18</v>
      </c>
      <c r="C23" s="3" t="s">
        <v>147</v>
      </c>
      <c r="E23" s="20">
        <v>0</v>
      </c>
      <c r="G23" s="45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  <c r="U23" s="37"/>
    </row>
    <row r="24" spans="1:21" ht="11.25">
      <c r="A24" s="4" t="s">
        <v>19</v>
      </c>
      <c r="C24" s="3" t="s">
        <v>148</v>
      </c>
      <c r="E24" s="20">
        <v>653</v>
      </c>
      <c r="G24" s="45">
        <v>0.5</v>
      </c>
      <c r="I24" s="20">
        <f t="shared" si="0"/>
        <v>326.5</v>
      </c>
      <c r="K24" s="5">
        <f t="shared" si="1"/>
        <v>326.5</v>
      </c>
      <c r="M24" s="14">
        <v>0.3107</v>
      </c>
      <c r="O24" s="5">
        <f t="shared" si="4"/>
        <v>101.44354999999999</v>
      </c>
      <c r="Q24" s="16">
        <f t="shared" si="2"/>
        <v>225.05645</v>
      </c>
      <c r="S24" s="16">
        <f t="shared" si="3"/>
        <v>0</v>
      </c>
      <c r="U24" s="37"/>
    </row>
    <row r="25" spans="1:21" ht="11.25">
      <c r="A25" s="4" t="s">
        <v>20</v>
      </c>
      <c r="C25" s="3" t="s">
        <v>149</v>
      </c>
      <c r="E25" s="20">
        <v>653</v>
      </c>
      <c r="G25" s="45">
        <v>0.5</v>
      </c>
      <c r="I25" s="20">
        <f t="shared" si="0"/>
        <v>326.5</v>
      </c>
      <c r="K25" s="5">
        <f t="shared" si="1"/>
        <v>326.5</v>
      </c>
      <c r="M25" s="14">
        <v>0.3308</v>
      </c>
      <c r="O25" s="5">
        <f t="shared" si="4"/>
        <v>108.00619999999999</v>
      </c>
      <c r="Q25" s="16">
        <f t="shared" si="2"/>
        <v>218.49380000000002</v>
      </c>
      <c r="S25" s="16">
        <f t="shared" si="3"/>
        <v>0</v>
      </c>
      <c r="U25" s="37"/>
    </row>
    <row r="26" spans="1:21" ht="11.25">
      <c r="A26" s="4" t="s">
        <v>21</v>
      </c>
      <c r="C26" s="3" t="s">
        <v>150</v>
      </c>
      <c r="E26" s="20">
        <v>3591.5</v>
      </c>
      <c r="G26" s="45">
        <v>0.5</v>
      </c>
      <c r="I26" s="20">
        <f t="shared" si="0"/>
        <v>1795.75</v>
      </c>
      <c r="K26" s="5">
        <f t="shared" si="1"/>
        <v>1795.75</v>
      </c>
      <c r="M26" s="14">
        <v>0.291</v>
      </c>
      <c r="O26" s="5">
        <f t="shared" si="4"/>
        <v>522.5632499999999</v>
      </c>
      <c r="Q26" s="16">
        <f t="shared" si="2"/>
        <v>1273.18675</v>
      </c>
      <c r="S26" s="16">
        <f t="shared" si="3"/>
        <v>0</v>
      </c>
      <c r="U26" s="37"/>
    </row>
    <row r="27" spans="1:21" ht="11.25">
      <c r="A27" s="4" t="s">
        <v>22</v>
      </c>
      <c r="C27" s="3" t="s">
        <v>151</v>
      </c>
      <c r="E27" s="20">
        <v>0</v>
      </c>
      <c r="G27" s="45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  <c r="U27" s="37"/>
    </row>
    <row r="28" spans="1:21" ht="11.25">
      <c r="A28" s="4" t="s">
        <v>23</v>
      </c>
      <c r="C28" s="3" t="s">
        <v>152</v>
      </c>
      <c r="E28" s="20">
        <v>653</v>
      </c>
      <c r="G28" s="45">
        <v>0.5</v>
      </c>
      <c r="I28" s="20">
        <f t="shared" si="0"/>
        <v>326.5</v>
      </c>
      <c r="K28" s="5">
        <f t="shared" si="1"/>
        <v>326.5</v>
      </c>
      <c r="M28" s="14">
        <v>0.2204</v>
      </c>
      <c r="O28" s="5">
        <f t="shared" si="4"/>
        <v>71.9606</v>
      </c>
      <c r="Q28" s="16">
        <f t="shared" si="2"/>
        <v>254.5394</v>
      </c>
      <c r="S28" s="16">
        <f t="shared" si="3"/>
        <v>0</v>
      </c>
      <c r="U28" s="37"/>
    </row>
    <row r="29" spans="1:21" ht="11.25">
      <c r="A29" s="4" t="s">
        <v>24</v>
      </c>
      <c r="C29" s="3" t="s">
        <v>153</v>
      </c>
      <c r="E29" s="20">
        <v>7509.5</v>
      </c>
      <c r="G29" s="45">
        <v>0.5</v>
      </c>
      <c r="I29" s="20">
        <f t="shared" si="0"/>
        <v>3754.75</v>
      </c>
      <c r="K29" s="5">
        <f t="shared" si="1"/>
        <v>3754.75</v>
      </c>
      <c r="M29" s="14">
        <v>0.3853</v>
      </c>
      <c r="O29" s="5">
        <f t="shared" si="4"/>
        <v>1446.7051749999998</v>
      </c>
      <c r="Q29" s="16">
        <f t="shared" si="2"/>
        <v>2308.044825</v>
      </c>
      <c r="S29" s="16">
        <f t="shared" si="3"/>
        <v>0</v>
      </c>
      <c r="U29" s="37"/>
    </row>
    <row r="30" spans="1:21" ht="11.25">
      <c r="A30" s="4" t="s">
        <v>25</v>
      </c>
      <c r="C30" s="3" t="s">
        <v>154</v>
      </c>
      <c r="E30" s="20">
        <v>0</v>
      </c>
      <c r="G30" s="45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  <c r="U30" s="37"/>
    </row>
    <row r="31" spans="1:21" ht="11.25">
      <c r="A31" s="4" t="s">
        <v>26</v>
      </c>
      <c r="C31" s="3" t="s">
        <v>155</v>
      </c>
      <c r="E31" s="20">
        <v>0</v>
      </c>
      <c r="G31" s="45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  <c r="U31" s="37"/>
    </row>
    <row r="32" spans="1:21" ht="11.25">
      <c r="A32" s="4" t="s">
        <v>27</v>
      </c>
      <c r="C32" s="3" t="s">
        <v>156</v>
      </c>
      <c r="E32" s="20">
        <v>1632.5</v>
      </c>
      <c r="G32" s="45">
        <v>0.5</v>
      </c>
      <c r="I32" s="20">
        <f t="shared" si="0"/>
        <v>816.25</v>
      </c>
      <c r="K32" s="5">
        <f t="shared" si="1"/>
        <v>816.25</v>
      </c>
      <c r="M32" s="14">
        <v>0.3767</v>
      </c>
      <c r="O32" s="5">
        <f t="shared" si="4"/>
        <v>307.48137499999996</v>
      </c>
      <c r="Q32" s="16">
        <f t="shared" si="2"/>
        <v>508.76862500000004</v>
      </c>
      <c r="S32" s="16">
        <f t="shared" si="3"/>
        <v>0</v>
      </c>
      <c r="U32" s="37"/>
    </row>
    <row r="33" spans="1:21" ht="11.25">
      <c r="A33" s="4" t="s">
        <v>28</v>
      </c>
      <c r="C33" s="3" t="s">
        <v>157</v>
      </c>
      <c r="E33" s="20">
        <v>0</v>
      </c>
      <c r="G33" s="45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  <c r="U33" s="37"/>
    </row>
    <row r="34" spans="1:21" ht="11.25">
      <c r="A34" s="4" t="s">
        <v>29</v>
      </c>
      <c r="C34" s="3" t="s">
        <v>158</v>
      </c>
      <c r="E34" s="20">
        <v>7509.5</v>
      </c>
      <c r="G34" s="45">
        <v>0.5</v>
      </c>
      <c r="I34" s="20">
        <f t="shared" si="0"/>
        <v>3754.75</v>
      </c>
      <c r="K34" s="5">
        <f t="shared" si="1"/>
        <v>3754.75</v>
      </c>
      <c r="M34" s="14">
        <v>0.3042</v>
      </c>
      <c r="O34" s="5">
        <f t="shared" si="4"/>
        <v>1142.19495</v>
      </c>
      <c r="Q34" s="16">
        <f t="shared" si="2"/>
        <v>2612.55505</v>
      </c>
      <c r="S34" s="16">
        <f t="shared" si="3"/>
        <v>0</v>
      </c>
      <c r="U34" s="37"/>
    </row>
    <row r="35" spans="1:21" ht="11.25">
      <c r="A35" s="4" t="s">
        <v>30</v>
      </c>
      <c r="C35" s="3" t="s">
        <v>159</v>
      </c>
      <c r="E35" s="20">
        <v>979.5</v>
      </c>
      <c r="G35" s="45">
        <v>0.5</v>
      </c>
      <c r="I35" s="20">
        <f t="shared" si="0"/>
        <v>489.75</v>
      </c>
      <c r="K35" s="5">
        <f t="shared" si="1"/>
        <v>489.75</v>
      </c>
      <c r="M35" s="14">
        <v>0.3358</v>
      </c>
      <c r="O35" s="5">
        <f t="shared" si="4"/>
        <v>164.45805</v>
      </c>
      <c r="Q35" s="16">
        <f t="shared" si="2"/>
        <v>325.29195000000004</v>
      </c>
      <c r="S35" s="16">
        <f t="shared" si="3"/>
        <v>0</v>
      </c>
      <c r="U35" s="37"/>
    </row>
    <row r="36" spans="1:21" ht="11.25">
      <c r="A36" s="4" t="s">
        <v>31</v>
      </c>
      <c r="C36" s="3" t="s">
        <v>160</v>
      </c>
      <c r="E36" s="20">
        <v>0</v>
      </c>
      <c r="G36" s="45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  <c r="U36" s="37"/>
    </row>
    <row r="37" spans="1:21" ht="11.25">
      <c r="A37" s="4" t="s">
        <v>32</v>
      </c>
      <c r="C37" s="3" t="s">
        <v>161</v>
      </c>
      <c r="E37" s="20">
        <v>10121.5</v>
      </c>
      <c r="G37" s="45">
        <v>0.5</v>
      </c>
      <c r="I37" s="20">
        <f t="shared" si="0"/>
        <v>5060.75</v>
      </c>
      <c r="K37" s="5">
        <f t="shared" si="1"/>
        <v>5060.75</v>
      </c>
      <c r="M37" s="14">
        <v>0.4611</v>
      </c>
      <c r="O37" s="5">
        <f t="shared" si="4"/>
        <v>2333.511825</v>
      </c>
      <c r="Q37" s="16">
        <f t="shared" si="2"/>
        <v>2727.238175</v>
      </c>
      <c r="S37" s="16">
        <f t="shared" si="3"/>
        <v>0</v>
      </c>
      <c r="U37" s="37"/>
    </row>
    <row r="38" spans="1:21" ht="11.25">
      <c r="A38" s="4" t="s">
        <v>33</v>
      </c>
      <c r="C38" s="3" t="s">
        <v>162</v>
      </c>
      <c r="E38" s="20">
        <v>979.5</v>
      </c>
      <c r="G38" s="45">
        <v>0.5</v>
      </c>
      <c r="I38" s="20">
        <f t="shared" si="0"/>
        <v>489.75</v>
      </c>
      <c r="K38" s="5">
        <f t="shared" si="1"/>
        <v>489.75</v>
      </c>
      <c r="M38" s="14">
        <v>0.4584</v>
      </c>
      <c r="O38" s="5">
        <f t="shared" si="4"/>
        <v>224.5014</v>
      </c>
      <c r="Q38" s="16">
        <f t="shared" si="2"/>
        <v>265.2486</v>
      </c>
      <c r="S38" s="16">
        <f t="shared" si="3"/>
        <v>0</v>
      </c>
      <c r="U38" s="37"/>
    </row>
    <row r="39" spans="1:21" ht="11.25">
      <c r="A39" s="4" t="s">
        <v>34</v>
      </c>
      <c r="C39" s="3" t="s">
        <v>163</v>
      </c>
      <c r="E39" s="20">
        <v>979.5</v>
      </c>
      <c r="G39" s="45">
        <v>0.5</v>
      </c>
      <c r="I39" s="20">
        <f t="shared" si="0"/>
        <v>489.75</v>
      </c>
      <c r="K39" s="5">
        <f t="shared" si="1"/>
        <v>489.75</v>
      </c>
      <c r="M39" s="14">
        <v>0.2324</v>
      </c>
      <c r="O39" s="5">
        <f t="shared" si="4"/>
        <v>113.8179</v>
      </c>
      <c r="Q39" s="16">
        <f t="shared" si="2"/>
        <v>375.9321</v>
      </c>
      <c r="S39" s="16">
        <f t="shared" si="3"/>
        <v>0</v>
      </c>
      <c r="U39" s="37"/>
    </row>
    <row r="40" spans="1:21" ht="11.25">
      <c r="A40" s="4" t="s">
        <v>35</v>
      </c>
      <c r="C40" s="3" t="s">
        <v>164</v>
      </c>
      <c r="E40" s="20">
        <v>0</v>
      </c>
      <c r="G40" s="45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  <c r="U40" s="37"/>
    </row>
    <row r="41" spans="1:21" ht="11.25">
      <c r="A41" s="4" t="s">
        <v>36</v>
      </c>
      <c r="C41" s="3" t="s">
        <v>165</v>
      </c>
      <c r="E41" s="20">
        <v>5224</v>
      </c>
      <c r="G41" s="45">
        <v>0.5</v>
      </c>
      <c r="I41" s="20">
        <f t="shared" si="0"/>
        <v>2612</v>
      </c>
      <c r="K41" s="5">
        <f t="shared" si="1"/>
        <v>2612</v>
      </c>
      <c r="M41" s="14">
        <v>0.283</v>
      </c>
      <c r="O41" s="5">
        <f t="shared" si="4"/>
        <v>739.1959999999999</v>
      </c>
      <c r="Q41" s="16">
        <f t="shared" si="2"/>
        <v>1872.804</v>
      </c>
      <c r="S41" s="16">
        <f t="shared" si="3"/>
        <v>0</v>
      </c>
      <c r="U41" s="37"/>
    </row>
    <row r="42" spans="1:21" ht="11.25">
      <c r="A42" s="4" t="s">
        <v>37</v>
      </c>
      <c r="C42" s="3" t="s">
        <v>166</v>
      </c>
      <c r="E42" s="20">
        <v>0</v>
      </c>
      <c r="G42" s="45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  <c r="U42" s="37"/>
    </row>
    <row r="43" spans="1:21" ht="11.25">
      <c r="A43" s="4" t="s">
        <v>38</v>
      </c>
      <c r="C43" s="3" t="s">
        <v>167</v>
      </c>
      <c r="E43" s="20">
        <v>326.5</v>
      </c>
      <c r="G43" s="45">
        <v>0.5</v>
      </c>
      <c r="I43" s="20">
        <f t="shared" si="0"/>
        <v>163.25</v>
      </c>
      <c r="K43" s="5">
        <f t="shared" si="1"/>
        <v>163.25</v>
      </c>
      <c r="M43" s="14">
        <v>0.2898</v>
      </c>
      <c r="O43" s="5">
        <f t="shared" si="4"/>
        <v>47.30985</v>
      </c>
      <c r="Q43" s="16">
        <f t="shared" si="2"/>
        <v>115.94015</v>
      </c>
      <c r="S43" s="16">
        <f t="shared" si="3"/>
        <v>0</v>
      </c>
      <c r="U43" s="37"/>
    </row>
    <row r="44" spans="1:21" ht="11.25">
      <c r="A44" s="4" t="s">
        <v>39</v>
      </c>
      <c r="C44" s="3" t="s">
        <v>168</v>
      </c>
      <c r="E44" s="20">
        <v>1306</v>
      </c>
      <c r="G44" s="45">
        <v>0.5</v>
      </c>
      <c r="I44" s="20">
        <f t="shared" si="0"/>
        <v>653</v>
      </c>
      <c r="K44" s="5">
        <f t="shared" si="1"/>
        <v>653</v>
      </c>
      <c r="M44" s="14">
        <v>0.3687</v>
      </c>
      <c r="O44" s="5">
        <f t="shared" si="4"/>
        <v>240.76110000000003</v>
      </c>
      <c r="Q44" s="16">
        <f t="shared" si="2"/>
        <v>412.23889999999994</v>
      </c>
      <c r="S44" s="16">
        <f t="shared" si="3"/>
        <v>0</v>
      </c>
      <c r="U44" s="37"/>
    </row>
    <row r="45" spans="1:21" ht="11.25">
      <c r="A45" s="4" t="s">
        <v>40</v>
      </c>
      <c r="C45" s="3" t="s">
        <v>169</v>
      </c>
      <c r="E45" s="20">
        <v>10.7</v>
      </c>
      <c r="G45" s="45">
        <v>0.5</v>
      </c>
      <c r="I45" s="20">
        <f t="shared" si="0"/>
        <v>5.35</v>
      </c>
      <c r="K45" s="5">
        <f t="shared" si="1"/>
        <v>5.35</v>
      </c>
      <c r="M45" s="14">
        <v>0.4871</v>
      </c>
      <c r="O45" s="5">
        <f t="shared" si="4"/>
        <v>2.6059849999999996</v>
      </c>
      <c r="Q45" s="16">
        <f t="shared" si="2"/>
        <v>2.744015</v>
      </c>
      <c r="S45" s="16">
        <f t="shared" si="3"/>
        <v>0</v>
      </c>
      <c r="U45" s="37"/>
    </row>
    <row r="46" spans="1:21" ht="11.25">
      <c r="A46" s="4" t="s">
        <v>41</v>
      </c>
      <c r="C46" s="3" t="s">
        <v>170</v>
      </c>
      <c r="E46" s="20">
        <v>2938.5</v>
      </c>
      <c r="G46" s="45">
        <v>0.5</v>
      </c>
      <c r="I46" s="20">
        <f t="shared" si="0"/>
        <v>1469.25</v>
      </c>
      <c r="K46" s="5">
        <f t="shared" si="1"/>
        <v>1469.25</v>
      </c>
      <c r="M46" s="14">
        <v>0.2109</v>
      </c>
      <c r="O46" s="5">
        <f t="shared" si="4"/>
        <v>309.864825</v>
      </c>
      <c r="Q46" s="16">
        <f t="shared" si="2"/>
        <v>1159.385175</v>
      </c>
      <c r="S46" s="16">
        <f t="shared" si="3"/>
        <v>0</v>
      </c>
      <c r="U46" s="37"/>
    </row>
    <row r="47" spans="1:21" ht="11.25">
      <c r="A47" s="4" t="s">
        <v>42</v>
      </c>
      <c r="C47" s="3" t="s">
        <v>171</v>
      </c>
      <c r="E47" s="20">
        <v>0</v>
      </c>
      <c r="G47" s="45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  <c r="U47" s="37"/>
    </row>
    <row r="48" spans="1:21" ht="11.25">
      <c r="A48" s="4" t="s">
        <v>43</v>
      </c>
      <c r="C48" s="3" t="s">
        <v>172</v>
      </c>
      <c r="E48" s="20">
        <v>653</v>
      </c>
      <c r="G48" s="45">
        <v>0.5</v>
      </c>
      <c r="I48" s="20">
        <f t="shared" si="0"/>
        <v>326.5</v>
      </c>
      <c r="K48" s="5">
        <f t="shared" si="1"/>
        <v>326.5</v>
      </c>
      <c r="M48" s="14">
        <v>0.2266</v>
      </c>
      <c r="O48" s="5">
        <f t="shared" si="4"/>
        <v>73.9849</v>
      </c>
      <c r="Q48" s="16">
        <f t="shared" si="2"/>
        <v>252.51510000000002</v>
      </c>
      <c r="S48" s="16">
        <f t="shared" si="3"/>
        <v>0</v>
      </c>
      <c r="U48" s="37"/>
    </row>
    <row r="49" spans="1:21" ht="11.25">
      <c r="A49" s="4" t="s">
        <v>44</v>
      </c>
      <c r="C49" s="3" t="s">
        <v>173</v>
      </c>
      <c r="E49" s="20">
        <v>1306</v>
      </c>
      <c r="G49" s="45">
        <v>0.5</v>
      </c>
      <c r="I49" s="20">
        <f t="shared" si="0"/>
        <v>653</v>
      </c>
      <c r="K49" s="5">
        <f t="shared" si="1"/>
        <v>653</v>
      </c>
      <c r="M49" s="14">
        <v>0.2335</v>
      </c>
      <c r="O49" s="5">
        <f t="shared" si="4"/>
        <v>152.4755</v>
      </c>
      <c r="Q49" s="16">
        <f t="shared" si="2"/>
        <v>500.5245</v>
      </c>
      <c r="S49" s="16">
        <f t="shared" si="3"/>
        <v>0</v>
      </c>
      <c r="U49" s="37"/>
    </row>
    <row r="50" spans="1:21" ht="11.25">
      <c r="A50" s="4" t="s">
        <v>45</v>
      </c>
      <c r="C50" s="3" t="s">
        <v>174</v>
      </c>
      <c r="E50" s="20">
        <v>653</v>
      </c>
      <c r="G50" s="45">
        <v>0.5</v>
      </c>
      <c r="I50" s="20">
        <f t="shared" si="0"/>
        <v>326.5</v>
      </c>
      <c r="K50" s="5">
        <f t="shared" si="1"/>
        <v>326.5</v>
      </c>
      <c r="M50" s="14">
        <v>0.4444</v>
      </c>
      <c r="O50" s="5">
        <f t="shared" si="4"/>
        <v>145.0966</v>
      </c>
      <c r="Q50" s="16">
        <f t="shared" si="2"/>
        <v>181.4034</v>
      </c>
      <c r="S50" s="16">
        <f t="shared" si="3"/>
        <v>0</v>
      </c>
      <c r="U50" s="37"/>
    </row>
    <row r="51" spans="1:21" ht="11.25">
      <c r="A51" s="4" t="s">
        <v>46</v>
      </c>
      <c r="C51" s="3" t="s">
        <v>175</v>
      </c>
      <c r="E51" s="20">
        <v>2612</v>
      </c>
      <c r="G51" s="45">
        <v>0.5</v>
      </c>
      <c r="I51" s="20">
        <f t="shared" si="0"/>
        <v>1306</v>
      </c>
      <c r="K51" s="5">
        <f t="shared" si="1"/>
        <v>1306</v>
      </c>
      <c r="M51" s="14">
        <v>0.3755</v>
      </c>
      <c r="O51" s="5">
        <f t="shared" si="4"/>
        <v>490.403</v>
      </c>
      <c r="Q51" s="16">
        <f t="shared" si="2"/>
        <v>815.597</v>
      </c>
      <c r="S51" s="16">
        <f t="shared" si="3"/>
        <v>0</v>
      </c>
      <c r="U51" s="37"/>
    </row>
    <row r="52" spans="1:21" ht="11.25">
      <c r="A52" s="4" t="s">
        <v>47</v>
      </c>
      <c r="C52" s="3" t="s">
        <v>176</v>
      </c>
      <c r="E52" s="20">
        <v>653</v>
      </c>
      <c r="G52" s="45">
        <v>0.5</v>
      </c>
      <c r="I52" s="20">
        <f t="shared" si="0"/>
        <v>326.5</v>
      </c>
      <c r="K52" s="5">
        <f t="shared" si="1"/>
        <v>326.5</v>
      </c>
      <c r="M52" s="14">
        <v>0.2786</v>
      </c>
      <c r="O52" s="5">
        <f t="shared" si="4"/>
        <v>90.9629</v>
      </c>
      <c r="Q52" s="16">
        <f t="shared" si="2"/>
        <v>235.5371</v>
      </c>
      <c r="S52" s="16">
        <f t="shared" si="3"/>
        <v>0</v>
      </c>
      <c r="U52" s="37"/>
    </row>
    <row r="53" spans="1:21" ht="11.25">
      <c r="A53" s="4" t="s">
        <v>48</v>
      </c>
      <c r="C53" s="3" t="s">
        <v>177</v>
      </c>
      <c r="E53" s="20">
        <v>0</v>
      </c>
      <c r="G53" s="45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  <c r="U53" s="37"/>
    </row>
    <row r="54" spans="1:21" ht="11.25">
      <c r="A54" s="4" t="s">
        <v>49</v>
      </c>
      <c r="C54" s="3" t="s">
        <v>178</v>
      </c>
      <c r="E54" s="20">
        <v>653</v>
      </c>
      <c r="G54" s="45">
        <v>0.5</v>
      </c>
      <c r="I54" s="20">
        <f t="shared" si="0"/>
        <v>326.5</v>
      </c>
      <c r="K54" s="5">
        <f t="shared" si="1"/>
        <v>326.5</v>
      </c>
      <c r="M54" s="14">
        <v>0.3613</v>
      </c>
      <c r="O54" s="5">
        <f t="shared" si="4"/>
        <v>117.96445</v>
      </c>
      <c r="Q54" s="16">
        <f t="shared" si="2"/>
        <v>208.53555</v>
      </c>
      <c r="S54" s="16">
        <f t="shared" si="3"/>
        <v>0</v>
      </c>
      <c r="U54" s="37"/>
    </row>
    <row r="55" spans="1:21" ht="11.25">
      <c r="A55" s="4" t="s">
        <v>50</v>
      </c>
      <c r="C55" s="3" t="s">
        <v>179</v>
      </c>
      <c r="E55" s="20">
        <v>0</v>
      </c>
      <c r="G55" s="45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  <c r="U55" s="37"/>
    </row>
    <row r="56" spans="1:21" ht="11.25">
      <c r="A56" s="4" t="s">
        <v>51</v>
      </c>
      <c r="C56" s="3" t="s">
        <v>180</v>
      </c>
      <c r="E56" s="20">
        <v>0</v>
      </c>
      <c r="G56" s="45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  <c r="U56" s="37"/>
    </row>
    <row r="57" spans="1:21" ht="11.25">
      <c r="A57" s="4" t="s">
        <v>52</v>
      </c>
      <c r="C57" s="3" t="s">
        <v>181</v>
      </c>
      <c r="E57" s="20">
        <v>979.5</v>
      </c>
      <c r="G57" s="45">
        <v>0.5</v>
      </c>
      <c r="I57" s="20">
        <f t="shared" si="0"/>
        <v>489.75</v>
      </c>
      <c r="K57" s="5">
        <f t="shared" si="1"/>
        <v>489.75</v>
      </c>
      <c r="M57" s="14">
        <v>0.3627</v>
      </c>
      <c r="O57" s="5">
        <f t="shared" si="4"/>
        <v>177.632325</v>
      </c>
      <c r="Q57" s="16">
        <f t="shared" si="2"/>
        <v>312.11767499999996</v>
      </c>
      <c r="S57" s="16">
        <f t="shared" si="3"/>
        <v>0</v>
      </c>
      <c r="U57" s="37"/>
    </row>
    <row r="58" spans="1:21" ht="11.25">
      <c r="A58" s="4" t="s">
        <v>53</v>
      </c>
      <c r="C58" s="3" t="s">
        <v>182</v>
      </c>
      <c r="E58" s="20">
        <v>0</v>
      </c>
      <c r="G58" s="45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  <c r="U58" s="37"/>
    </row>
    <row r="59" spans="1:21" ht="11.25">
      <c r="A59" s="4" t="s">
        <v>54</v>
      </c>
      <c r="C59" s="3" t="s">
        <v>183</v>
      </c>
      <c r="E59" s="20">
        <v>326.5</v>
      </c>
      <c r="G59" s="45">
        <v>0.5</v>
      </c>
      <c r="I59" s="20">
        <f t="shared" si="0"/>
        <v>163.25</v>
      </c>
      <c r="K59" s="5">
        <f t="shared" si="1"/>
        <v>163.25</v>
      </c>
      <c r="M59" s="14">
        <v>0.4391</v>
      </c>
      <c r="O59" s="5">
        <f t="shared" si="4"/>
        <v>71.683075</v>
      </c>
      <c r="Q59" s="16">
        <f t="shared" si="2"/>
        <v>91.566925</v>
      </c>
      <c r="S59" s="16">
        <f t="shared" si="3"/>
        <v>0</v>
      </c>
      <c r="U59" s="37"/>
    </row>
    <row r="60" spans="1:21" ht="11.25">
      <c r="A60" s="4" t="s">
        <v>55</v>
      </c>
      <c r="C60" s="3" t="s">
        <v>184</v>
      </c>
      <c r="E60" s="20">
        <v>0</v>
      </c>
      <c r="G60" s="45">
        <v>0.5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  <c r="U60" s="37"/>
    </row>
    <row r="61" spans="1:21" ht="11.25">
      <c r="A61" s="4" t="s">
        <v>56</v>
      </c>
      <c r="C61" s="3" t="s">
        <v>185</v>
      </c>
      <c r="E61" s="20">
        <v>0</v>
      </c>
      <c r="G61" s="45">
        <v>0.5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  <c r="U61" s="37"/>
    </row>
    <row r="62" spans="1:21" ht="11.25">
      <c r="A62" s="4" t="s">
        <v>57</v>
      </c>
      <c r="C62" s="3" t="s">
        <v>186</v>
      </c>
      <c r="E62" s="20">
        <v>1306</v>
      </c>
      <c r="G62" s="45">
        <v>0.5</v>
      </c>
      <c r="I62" s="20">
        <f t="shared" si="0"/>
        <v>653</v>
      </c>
      <c r="K62" s="5">
        <f t="shared" si="1"/>
        <v>653</v>
      </c>
      <c r="M62" s="14">
        <v>0.4401</v>
      </c>
      <c r="O62" s="5">
        <f t="shared" si="4"/>
        <v>287.3853</v>
      </c>
      <c r="Q62" s="16">
        <f t="shared" si="2"/>
        <v>365.6147</v>
      </c>
      <c r="S62" s="16">
        <f t="shared" si="3"/>
        <v>0</v>
      </c>
      <c r="U62" s="37"/>
    </row>
    <row r="63" spans="1:21" ht="11.25">
      <c r="A63" s="4" t="s">
        <v>58</v>
      </c>
      <c r="C63" s="3" t="s">
        <v>187</v>
      </c>
      <c r="E63" s="20">
        <v>653</v>
      </c>
      <c r="G63" s="45">
        <v>0.5</v>
      </c>
      <c r="I63" s="20">
        <f t="shared" si="0"/>
        <v>326.5</v>
      </c>
      <c r="K63" s="5">
        <f t="shared" si="1"/>
        <v>326.5</v>
      </c>
      <c r="M63" s="14">
        <v>0.1698</v>
      </c>
      <c r="O63" s="5">
        <f t="shared" si="4"/>
        <v>55.4397</v>
      </c>
      <c r="Q63" s="16">
        <f t="shared" si="2"/>
        <v>271.0603</v>
      </c>
      <c r="S63" s="16">
        <f t="shared" si="3"/>
        <v>0</v>
      </c>
      <c r="U63" s="37"/>
    </row>
    <row r="64" spans="1:21" ht="11.25">
      <c r="A64" s="4" t="s">
        <v>59</v>
      </c>
      <c r="C64" s="3" t="s">
        <v>188</v>
      </c>
      <c r="E64" s="20">
        <v>0</v>
      </c>
      <c r="G64" s="45">
        <v>0.5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  <c r="U64" s="37"/>
    </row>
    <row r="65" spans="1:21" ht="11.25">
      <c r="A65" s="4" t="s">
        <v>60</v>
      </c>
      <c r="C65" s="3" t="s">
        <v>189</v>
      </c>
      <c r="E65" s="20">
        <v>326.5</v>
      </c>
      <c r="G65" s="45">
        <v>0.5</v>
      </c>
      <c r="I65" s="20">
        <f t="shared" si="0"/>
        <v>163.25</v>
      </c>
      <c r="K65" s="5">
        <f t="shared" si="1"/>
        <v>163.25</v>
      </c>
      <c r="M65" s="14">
        <v>0.4271</v>
      </c>
      <c r="O65" s="5">
        <f t="shared" si="4"/>
        <v>69.724075</v>
      </c>
      <c r="Q65" s="16">
        <f t="shared" si="2"/>
        <v>93.525925</v>
      </c>
      <c r="S65" s="16">
        <f t="shared" si="3"/>
        <v>0</v>
      </c>
      <c r="U65" s="37"/>
    </row>
    <row r="66" spans="1:21" ht="11.25">
      <c r="A66" s="4" t="s">
        <v>61</v>
      </c>
      <c r="C66" s="3" t="s">
        <v>190</v>
      </c>
      <c r="E66" s="20">
        <v>326.5</v>
      </c>
      <c r="G66" s="45">
        <v>0.5</v>
      </c>
      <c r="I66" s="20">
        <f t="shared" si="0"/>
        <v>163.25</v>
      </c>
      <c r="K66" s="5">
        <f t="shared" si="1"/>
        <v>163.25</v>
      </c>
      <c r="M66" s="14">
        <v>0.2286</v>
      </c>
      <c r="O66" s="5">
        <f t="shared" si="4"/>
        <v>37.31895</v>
      </c>
      <c r="Q66" s="16">
        <f t="shared" si="2"/>
        <v>125.93105</v>
      </c>
      <c r="S66" s="16">
        <f t="shared" si="3"/>
        <v>0</v>
      </c>
      <c r="U66" s="37"/>
    </row>
    <row r="67" spans="1:21" ht="11.25">
      <c r="A67" s="4" t="s">
        <v>62</v>
      </c>
      <c r="C67" s="3" t="s">
        <v>191</v>
      </c>
      <c r="E67" s="20">
        <v>0</v>
      </c>
      <c r="G67" s="45">
        <v>0.5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  <c r="U67" s="37"/>
    </row>
    <row r="68" spans="1:21" ht="11.25">
      <c r="A68" s="4" t="s">
        <v>63</v>
      </c>
      <c r="C68" s="3" t="s">
        <v>192</v>
      </c>
      <c r="E68" s="20">
        <v>979.5</v>
      </c>
      <c r="G68" s="45">
        <v>0.5</v>
      </c>
      <c r="I68" s="20">
        <f t="shared" si="0"/>
        <v>489.75</v>
      </c>
      <c r="K68" s="5">
        <f t="shared" si="1"/>
        <v>489.75</v>
      </c>
      <c r="M68" s="14">
        <v>0.2834</v>
      </c>
      <c r="O68" s="5">
        <f t="shared" si="4"/>
        <v>138.79515</v>
      </c>
      <c r="Q68" s="16">
        <f t="shared" si="2"/>
        <v>350.95484999999996</v>
      </c>
      <c r="S68" s="16">
        <f t="shared" si="3"/>
        <v>0</v>
      </c>
      <c r="U68" s="37"/>
    </row>
    <row r="69" spans="1:21" ht="11.25">
      <c r="A69" s="4" t="s">
        <v>64</v>
      </c>
      <c r="C69" s="3" t="s">
        <v>193</v>
      </c>
      <c r="E69" s="20">
        <v>0</v>
      </c>
      <c r="G69" s="45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  <c r="U69" s="37"/>
    </row>
    <row r="70" spans="1:21" ht="11.25">
      <c r="A70" s="4" t="s">
        <v>65</v>
      </c>
      <c r="C70" s="3" t="s">
        <v>194</v>
      </c>
      <c r="E70" s="20">
        <v>0</v>
      </c>
      <c r="G70" s="45">
        <v>0.5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  <c r="U70" s="37"/>
    </row>
    <row r="71" spans="1:21" ht="11.25">
      <c r="A71" s="4" t="s">
        <v>66</v>
      </c>
      <c r="C71" s="3" t="s">
        <v>195</v>
      </c>
      <c r="E71" s="20">
        <v>1306</v>
      </c>
      <c r="G71" s="45">
        <v>0.5</v>
      </c>
      <c r="I71" s="20">
        <f t="shared" si="0"/>
        <v>653</v>
      </c>
      <c r="K71" s="5">
        <f t="shared" si="1"/>
        <v>653</v>
      </c>
      <c r="M71" s="14">
        <v>0.1971</v>
      </c>
      <c r="O71" s="5">
        <f t="shared" si="4"/>
        <v>128.7063</v>
      </c>
      <c r="Q71" s="16">
        <f t="shared" si="2"/>
        <v>524.2937</v>
      </c>
      <c r="S71" s="16">
        <f t="shared" si="3"/>
        <v>0</v>
      </c>
      <c r="U71" s="37"/>
    </row>
    <row r="72" spans="1:21" ht="11.25">
      <c r="A72" s="4" t="s">
        <v>67</v>
      </c>
      <c r="C72" s="3" t="s">
        <v>196</v>
      </c>
      <c r="E72" s="20">
        <v>0</v>
      </c>
      <c r="G72" s="45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  <c r="U72" s="37"/>
    </row>
    <row r="73" spans="1:21" ht="11.25">
      <c r="A73" s="4" t="s">
        <v>68</v>
      </c>
      <c r="C73" s="3" t="s">
        <v>197</v>
      </c>
      <c r="E73" s="20">
        <v>0</v>
      </c>
      <c r="G73" s="45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  <c r="U73" s="37"/>
    </row>
    <row r="74" spans="1:21" ht="11.25">
      <c r="A74" s="4" t="s">
        <v>69</v>
      </c>
      <c r="C74" s="3" t="s">
        <v>198</v>
      </c>
      <c r="E74" s="20">
        <v>326.5</v>
      </c>
      <c r="G74" s="45">
        <v>0.5</v>
      </c>
      <c r="I74" s="20">
        <f aca="true" t="shared" si="5" ref="I74:I136">E74*G74</f>
        <v>163.25</v>
      </c>
      <c r="K74" s="5">
        <f aca="true" t="shared" si="6" ref="K74:K134">E74-I74</f>
        <v>163.25</v>
      </c>
      <c r="M74" s="14">
        <v>0.4083</v>
      </c>
      <c r="O74" s="5">
        <f t="shared" si="4"/>
        <v>66.654975</v>
      </c>
      <c r="Q74" s="16">
        <f aca="true" t="shared" si="7" ref="Q74:Q134">K74-O74</f>
        <v>96.595025</v>
      </c>
      <c r="S74" s="16">
        <f aca="true" t="shared" si="8" ref="S74:S136">E74-(I74+O74+Q74)</f>
        <v>0</v>
      </c>
      <c r="U74" s="37"/>
    </row>
    <row r="75" spans="1:21" ht="11.25">
      <c r="A75" s="4" t="s">
        <v>70</v>
      </c>
      <c r="C75" s="3" t="s">
        <v>199</v>
      </c>
      <c r="E75" s="20">
        <v>0</v>
      </c>
      <c r="G75" s="45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  <c r="U75" s="37"/>
    </row>
    <row r="76" spans="1:21" ht="11.25">
      <c r="A76" s="4" t="s">
        <v>71</v>
      </c>
      <c r="C76" s="3" t="s">
        <v>200</v>
      </c>
      <c r="E76" s="20">
        <v>979.5</v>
      </c>
      <c r="G76" s="45">
        <v>0.5</v>
      </c>
      <c r="I76" s="20">
        <f t="shared" si="5"/>
        <v>489.75</v>
      </c>
      <c r="K76" s="5">
        <f t="shared" si="6"/>
        <v>489.75</v>
      </c>
      <c r="M76" s="14">
        <v>0.2539</v>
      </c>
      <c r="O76" s="5">
        <f t="shared" si="9"/>
        <v>124.347525</v>
      </c>
      <c r="Q76" s="16">
        <f t="shared" si="7"/>
        <v>365.402475</v>
      </c>
      <c r="S76" s="16">
        <f t="shared" si="8"/>
        <v>0</v>
      </c>
      <c r="U76" s="37"/>
    </row>
    <row r="77" spans="1:21" ht="11.25">
      <c r="A77" s="4" t="s">
        <v>72</v>
      </c>
      <c r="C77" s="3" t="s">
        <v>201</v>
      </c>
      <c r="E77" s="20">
        <v>0</v>
      </c>
      <c r="G77" s="45">
        <v>0.5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  <c r="U77" s="37"/>
    </row>
    <row r="78" spans="1:21" ht="11.25">
      <c r="A78" s="4" t="s">
        <v>73</v>
      </c>
      <c r="C78" s="3" t="s">
        <v>202</v>
      </c>
      <c r="E78" s="20">
        <v>0</v>
      </c>
      <c r="G78" s="45">
        <v>0.5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  <c r="U78" s="37"/>
    </row>
    <row r="79" spans="1:21" ht="11.25">
      <c r="A79" s="4" t="s">
        <v>74</v>
      </c>
      <c r="C79" s="3" t="s">
        <v>203</v>
      </c>
      <c r="E79" s="20">
        <v>0</v>
      </c>
      <c r="G79" s="45">
        <v>0.5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  <c r="U79" s="37"/>
    </row>
    <row r="80" spans="1:21" ht="11.25">
      <c r="A80" s="4" t="s">
        <v>75</v>
      </c>
      <c r="C80" s="3" t="s">
        <v>204</v>
      </c>
      <c r="E80" s="20">
        <v>0</v>
      </c>
      <c r="G80" s="45">
        <v>0.5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  <c r="U80" s="37"/>
    </row>
    <row r="81" spans="1:21" ht="11.25">
      <c r="A81" s="4" t="s">
        <v>76</v>
      </c>
      <c r="C81" s="3" t="s">
        <v>205</v>
      </c>
      <c r="E81" s="20">
        <v>979.5</v>
      </c>
      <c r="G81" s="45">
        <v>0.5</v>
      </c>
      <c r="I81" s="20">
        <f t="shared" si="5"/>
        <v>489.75</v>
      </c>
      <c r="K81" s="5">
        <f t="shared" si="6"/>
        <v>489.75</v>
      </c>
      <c r="M81" s="14">
        <v>0.3414</v>
      </c>
      <c r="O81" s="5">
        <f t="shared" si="9"/>
        <v>167.20065</v>
      </c>
      <c r="Q81" s="16">
        <f t="shared" si="7"/>
        <v>322.54935</v>
      </c>
      <c r="S81" s="16">
        <f t="shared" si="8"/>
        <v>0</v>
      </c>
      <c r="U81" s="37"/>
    </row>
    <row r="82" spans="1:21" ht="11.25">
      <c r="A82" s="4" t="s">
        <v>77</v>
      </c>
      <c r="C82" s="3" t="s">
        <v>206</v>
      </c>
      <c r="E82" s="20">
        <v>1306</v>
      </c>
      <c r="G82" s="45">
        <v>0.5</v>
      </c>
      <c r="I82" s="20">
        <f t="shared" si="5"/>
        <v>653</v>
      </c>
      <c r="K82" s="5">
        <f t="shared" si="6"/>
        <v>653</v>
      </c>
      <c r="M82" s="14">
        <v>0.2923</v>
      </c>
      <c r="O82" s="5">
        <f t="shared" si="9"/>
        <v>190.8719</v>
      </c>
      <c r="Q82" s="16">
        <f t="shared" si="7"/>
        <v>462.1281</v>
      </c>
      <c r="S82" s="16">
        <f t="shared" si="8"/>
        <v>0</v>
      </c>
      <c r="U82" s="37"/>
    </row>
    <row r="83" spans="1:21" ht="11.25">
      <c r="A83" s="4" t="s">
        <v>78</v>
      </c>
      <c r="C83" s="3" t="s">
        <v>207</v>
      </c>
      <c r="E83" s="20">
        <v>0</v>
      </c>
      <c r="G83" s="45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  <c r="U83" s="37"/>
    </row>
    <row r="84" spans="1:21" ht="11.25">
      <c r="A84" s="4" t="s">
        <v>79</v>
      </c>
      <c r="C84" s="3" t="s">
        <v>208</v>
      </c>
      <c r="E84" s="20">
        <v>979.5</v>
      </c>
      <c r="G84" s="45">
        <v>0.5</v>
      </c>
      <c r="I84" s="20">
        <f t="shared" si="5"/>
        <v>489.75</v>
      </c>
      <c r="K84" s="5">
        <f t="shared" si="6"/>
        <v>489.75</v>
      </c>
      <c r="M84" s="14">
        <v>0.3227</v>
      </c>
      <c r="O84" s="5">
        <f t="shared" si="9"/>
        <v>158.042325</v>
      </c>
      <c r="Q84" s="16">
        <f t="shared" si="7"/>
        <v>331.707675</v>
      </c>
      <c r="S84" s="16">
        <f t="shared" si="8"/>
        <v>0</v>
      </c>
      <c r="U84" s="37"/>
    </row>
    <row r="85" spans="1:21" ht="11.25">
      <c r="A85" s="4" t="s">
        <v>80</v>
      </c>
      <c r="C85" s="3" t="s">
        <v>209</v>
      </c>
      <c r="E85" s="20">
        <v>8489</v>
      </c>
      <c r="G85" s="45">
        <v>0.5</v>
      </c>
      <c r="I85" s="20">
        <f t="shared" si="5"/>
        <v>4244.5</v>
      </c>
      <c r="K85" s="5">
        <f t="shared" si="6"/>
        <v>4244.5</v>
      </c>
      <c r="M85" s="14">
        <v>0.4397</v>
      </c>
      <c r="O85" s="5">
        <f t="shared" si="9"/>
        <v>1866.30665</v>
      </c>
      <c r="Q85" s="16">
        <f t="shared" si="7"/>
        <v>2378.19335</v>
      </c>
      <c r="S85" s="16">
        <f t="shared" si="8"/>
        <v>0</v>
      </c>
      <c r="U85" s="37"/>
    </row>
    <row r="86" spans="1:21" ht="11.25">
      <c r="A86" s="4" t="s">
        <v>81</v>
      </c>
      <c r="C86" s="3" t="s">
        <v>210</v>
      </c>
      <c r="E86" s="20">
        <v>1306</v>
      </c>
      <c r="G86" s="45">
        <v>0.5</v>
      </c>
      <c r="I86" s="20">
        <f t="shared" si="5"/>
        <v>653</v>
      </c>
      <c r="K86" s="5">
        <f t="shared" si="6"/>
        <v>653</v>
      </c>
      <c r="M86" s="14">
        <v>0.2336</v>
      </c>
      <c r="O86" s="5">
        <f t="shared" si="9"/>
        <v>152.5408</v>
      </c>
      <c r="Q86" s="16">
        <f t="shared" si="7"/>
        <v>500.4592</v>
      </c>
      <c r="S86" s="16">
        <f t="shared" si="8"/>
        <v>0</v>
      </c>
      <c r="U86" s="37"/>
    </row>
    <row r="87" spans="1:21" ht="11.25">
      <c r="A87" s="4" t="s">
        <v>82</v>
      </c>
      <c r="C87" s="3" t="s">
        <v>211</v>
      </c>
      <c r="E87" s="20">
        <v>1632.5</v>
      </c>
      <c r="G87" s="45">
        <v>0.5</v>
      </c>
      <c r="I87" s="20">
        <f t="shared" si="5"/>
        <v>816.25</v>
      </c>
      <c r="K87" s="5">
        <f t="shared" si="6"/>
        <v>816.25</v>
      </c>
      <c r="M87" s="14">
        <v>0.3445</v>
      </c>
      <c r="O87" s="5">
        <f t="shared" si="9"/>
        <v>281.198125</v>
      </c>
      <c r="Q87" s="16">
        <f t="shared" si="7"/>
        <v>535.051875</v>
      </c>
      <c r="S87" s="16">
        <f t="shared" si="8"/>
        <v>0</v>
      </c>
      <c r="U87" s="37"/>
    </row>
    <row r="88" spans="1:21" ht="11.25">
      <c r="A88" s="4" t="s">
        <v>83</v>
      </c>
      <c r="C88" s="3" t="s">
        <v>212</v>
      </c>
      <c r="E88" s="20">
        <v>1959</v>
      </c>
      <c r="G88" s="45">
        <v>0.5</v>
      </c>
      <c r="I88" s="20">
        <f t="shared" si="5"/>
        <v>979.5</v>
      </c>
      <c r="K88" s="5">
        <f t="shared" si="6"/>
        <v>979.5</v>
      </c>
      <c r="M88" s="14">
        <v>0.1894</v>
      </c>
      <c r="O88" s="5">
        <f t="shared" si="9"/>
        <v>185.5173</v>
      </c>
      <c r="Q88" s="16">
        <f t="shared" si="7"/>
        <v>793.9827</v>
      </c>
      <c r="S88" s="16">
        <f t="shared" si="8"/>
        <v>0</v>
      </c>
      <c r="U88" s="37"/>
    </row>
    <row r="89" spans="1:21" ht="11.25">
      <c r="A89" s="4" t="s">
        <v>84</v>
      </c>
      <c r="C89" s="3" t="s">
        <v>213</v>
      </c>
      <c r="E89" s="20">
        <v>1632.5</v>
      </c>
      <c r="G89" s="45">
        <v>0.5</v>
      </c>
      <c r="I89" s="20">
        <f t="shared" si="5"/>
        <v>816.25</v>
      </c>
      <c r="K89" s="5">
        <f t="shared" si="6"/>
        <v>816.25</v>
      </c>
      <c r="M89" s="14">
        <v>0.3154</v>
      </c>
      <c r="O89" s="5">
        <f t="shared" si="9"/>
        <v>257.44525</v>
      </c>
      <c r="Q89" s="16">
        <f t="shared" si="7"/>
        <v>558.80475</v>
      </c>
      <c r="S89" s="16">
        <f t="shared" si="8"/>
        <v>0</v>
      </c>
      <c r="U89" s="37"/>
    </row>
    <row r="90" spans="1:21" ht="11.25">
      <c r="A90" s="4" t="s">
        <v>85</v>
      </c>
      <c r="C90" s="3" t="s">
        <v>214</v>
      </c>
      <c r="E90" s="20">
        <v>0</v>
      </c>
      <c r="G90" s="45">
        <v>0.5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  <c r="U90" s="37"/>
    </row>
    <row r="91" spans="1:21" ht="11.25">
      <c r="A91" s="4" t="s">
        <v>86</v>
      </c>
      <c r="C91" s="3" t="s">
        <v>215</v>
      </c>
      <c r="E91" s="20">
        <v>0</v>
      </c>
      <c r="G91" s="45">
        <v>0.5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  <c r="U91" s="37"/>
    </row>
    <row r="92" spans="1:21" ht="11.25">
      <c r="A92" s="4" t="s">
        <v>87</v>
      </c>
      <c r="C92" s="3" t="s">
        <v>216</v>
      </c>
      <c r="E92" s="20">
        <v>0</v>
      </c>
      <c r="G92" s="45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  <c r="U92" s="37"/>
    </row>
    <row r="93" spans="1:21" ht="11.25">
      <c r="A93" s="4" t="s">
        <v>88</v>
      </c>
      <c r="C93" s="3" t="s">
        <v>217</v>
      </c>
      <c r="E93" s="20">
        <v>2949.2</v>
      </c>
      <c r="G93" s="45">
        <v>0.5</v>
      </c>
      <c r="I93" s="20">
        <f t="shared" si="5"/>
        <v>1474.6</v>
      </c>
      <c r="K93" s="5">
        <f t="shared" si="6"/>
        <v>1474.6</v>
      </c>
      <c r="M93" s="14">
        <v>0.4588</v>
      </c>
      <c r="O93" s="5">
        <f t="shared" si="9"/>
        <v>676.54648</v>
      </c>
      <c r="Q93" s="16">
        <f t="shared" si="7"/>
        <v>798.0535199999999</v>
      </c>
      <c r="S93" s="16">
        <f t="shared" si="8"/>
        <v>0</v>
      </c>
      <c r="U93" s="37"/>
    </row>
    <row r="94" spans="1:21" ht="11.25">
      <c r="A94" s="4" t="s">
        <v>89</v>
      </c>
      <c r="C94" s="3" t="s">
        <v>218</v>
      </c>
      <c r="E94" s="20">
        <v>0</v>
      </c>
      <c r="G94" s="45">
        <v>0.5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  <c r="U94" s="37"/>
    </row>
    <row r="95" spans="1:21" ht="11.25">
      <c r="A95" s="4" t="s">
        <v>90</v>
      </c>
      <c r="C95" s="3" t="s">
        <v>219</v>
      </c>
      <c r="E95" s="20">
        <v>0</v>
      </c>
      <c r="G95" s="45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  <c r="U95" s="37"/>
    </row>
    <row r="96" spans="1:21" ht="11.25">
      <c r="A96" s="4" t="s">
        <v>91</v>
      </c>
      <c r="C96" s="3" t="s">
        <v>220</v>
      </c>
      <c r="E96" s="20">
        <v>326.5</v>
      </c>
      <c r="G96" s="45">
        <v>0.5</v>
      </c>
      <c r="I96" s="20">
        <f t="shared" si="5"/>
        <v>163.25</v>
      </c>
      <c r="K96" s="5">
        <f t="shared" si="6"/>
        <v>163.25</v>
      </c>
      <c r="M96" s="14">
        <v>0.2387</v>
      </c>
      <c r="O96" s="5">
        <f t="shared" si="9"/>
        <v>38.967774999999996</v>
      </c>
      <c r="Q96" s="16">
        <f t="shared" si="7"/>
        <v>124.28222500000001</v>
      </c>
      <c r="S96" s="16">
        <f t="shared" si="8"/>
        <v>0</v>
      </c>
      <c r="U96" s="37"/>
    </row>
    <row r="97" spans="1:21" ht="11.25">
      <c r="A97" s="4" t="s">
        <v>92</v>
      </c>
      <c r="C97" s="3" t="s">
        <v>221</v>
      </c>
      <c r="E97" s="20">
        <v>326.5</v>
      </c>
      <c r="G97" s="45">
        <v>0.5</v>
      </c>
      <c r="I97" s="20">
        <f t="shared" si="5"/>
        <v>163.25</v>
      </c>
      <c r="K97" s="5">
        <f t="shared" si="6"/>
        <v>163.25</v>
      </c>
      <c r="M97" s="14">
        <v>0.2455</v>
      </c>
      <c r="O97" s="5">
        <f t="shared" si="9"/>
        <v>40.077875</v>
      </c>
      <c r="Q97" s="16">
        <f t="shared" si="7"/>
        <v>123.172125</v>
      </c>
      <c r="S97" s="16">
        <f t="shared" si="8"/>
        <v>0</v>
      </c>
      <c r="U97" s="37"/>
    </row>
    <row r="98" spans="1:21" ht="11.25">
      <c r="A98" s="4" t="s">
        <v>93</v>
      </c>
      <c r="C98" s="3" t="s">
        <v>222</v>
      </c>
      <c r="E98" s="20">
        <v>0</v>
      </c>
      <c r="G98" s="45">
        <v>0.5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  <c r="U98" s="37"/>
    </row>
    <row r="99" spans="1:21" ht="11.25">
      <c r="A99" s="4" t="s">
        <v>94</v>
      </c>
      <c r="C99" s="3" t="s">
        <v>223</v>
      </c>
      <c r="E99" s="20">
        <v>0</v>
      </c>
      <c r="G99" s="45">
        <v>0.5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  <c r="U99" s="37"/>
    </row>
    <row r="100" spans="1:21" ht="11.25">
      <c r="A100" s="4" t="s">
        <v>95</v>
      </c>
      <c r="C100" s="3" t="s">
        <v>224</v>
      </c>
      <c r="E100" s="20">
        <v>0</v>
      </c>
      <c r="G100" s="45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  <c r="U100" s="37"/>
    </row>
    <row r="101" spans="1:21" ht="11.25">
      <c r="A101" s="4" t="s">
        <v>96</v>
      </c>
      <c r="C101" s="3" t="s">
        <v>225</v>
      </c>
      <c r="E101" s="20">
        <v>2612</v>
      </c>
      <c r="G101" s="45">
        <v>0.5</v>
      </c>
      <c r="I101" s="20">
        <f t="shared" si="5"/>
        <v>1306</v>
      </c>
      <c r="K101" s="5">
        <f t="shared" si="6"/>
        <v>1306</v>
      </c>
      <c r="M101" s="14">
        <v>0.2755</v>
      </c>
      <c r="O101" s="5">
        <f t="shared" si="9"/>
        <v>359.80300000000005</v>
      </c>
      <c r="Q101" s="16">
        <f t="shared" si="7"/>
        <v>946.1969999999999</v>
      </c>
      <c r="S101" s="16">
        <f t="shared" si="8"/>
        <v>0</v>
      </c>
      <c r="U101" s="37"/>
    </row>
    <row r="102" spans="1:21" ht="11.25">
      <c r="A102" s="4" t="s">
        <v>97</v>
      </c>
      <c r="C102" s="3" t="s">
        <v>226</v>
      </c>
      <c r="E102" s="20">
        <v>3591.5</v>
      </c>
      <c r="G102" s="45">
        <v>0.5</v>
      </c>
      <c r="I102" s="20">
        <f t="shared" si="5"/>
        <v>1795.75</v>
      </c>
      <c r="K102" s="5">
        <f t="shared" si="6"/>
        <v>1795.75</v>
      </c>
      <c r="M102" s="14">
        <v>0.2708</v>
      </c>
      <c r="O102" s="5">
        <f t="shared" si="9"/>
        <v>486.28909999999996</v>
      </c>
      <c r="Q102" s="16">
        <f t="shared" si="7"/>
        <v>1309.4609</v>
      </c>
      <c r="S102" s="16">
        <f t="shared" si="8"/>
        <v>0</v>
      </c>
      <c r="U102" s="37"/>
    </row>
    <row r="103" spans="1:21" ht="11.25">
      <c r="A103" s="4" t="s">
        <v>98</v>
      </c>
      <c r="C103" s="3" t="s">
        <v>227</v>
      </c>
      <c r="E103" s="20">
        <v>0</v>
      </c>
      <c r="G103" s="45">
        <v>0.5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  <c r="U103" s="37"/>
    </row>
    <row r="104" spans="1:21" ht="11.25">
      <c r="A104" s="4" t="s">
        <v>99</v>
      </c>
      <c r="C104" s="3" t="s">
        <v>228</v>
      </c>
      <c r="E104" s="20">
        <v>979.5</v>
      </c>
      <c r="G104" s="45">
        <v>0.5</v>
      </c>
      <c r="I104" s="20">
        <f t="shared" si="5"/>
        <v>489.75</v>
      </c>
      <c r="K104" s="5">
        <f t="shared" si="6"/>
        <v>489.75</v>
      </c>
      <c r="M104" s="14">
        <v>0.5309</v>
      </c>
      <c r="O104" s="5">
        <f t="shared" si="9"/>
        <v>260.008275</v>
      </c>
      <c r="Q104" s="16">
        <f t="shared" si="7"/>
        <v>229.74172499999997</v>
      </c>
      <c r="S104" s="16">
        <f t="shared" si="8"/>
        <v>0</v>
      </c>
      <c r="U104" s="37"/>
    </row>
    <row r="105" spans="1:21" ht="11.25">
      <c r="A105" s="4" t="s">
        <v>100</v>
      </c>
      <c r="C105" s="3" t="s">
        <v>229</v>
      </c>
      <c r="E105" s="20">
        <v>979.5</v>
      </c>
      <c r="G105" s="45">
        <v>0.5</v>
      </c>
      <c r="I105" s="20">
        <f t="shared" si="5"/>
        <v>489.75</v>
      </c>
      <c r="K105" s="5">
        <f t="shared" si="6"/>
        <v>489.75</v>
      </c>
      <c r="M105" s="14">
        <v>0.2547</v>
      </c>
      <c r="O105" s="5">
        <f t="shared" si="9"/>
        <v>124.739325</v>
      </c>
      <c r="Q105" s="16">
        <f t="shared" si="7"/>
        <v>365.010675</v>
      </c>
      <c r="S105" s="16">
        <f t="shared" si="8"/>
        <v>0</v>
      </c>
      <c r="U105" s="37"/>
    </row>
    <row r="106" spans="1:21" ht="11.25">
      <c r="A106" s="4" t="s">
        <v>101</v>
      </c>
      <c r="C106" s="3" t="s">
        <v>230</v>
      </c>
      <c r="E106" s="20">
        <v>1959</v>
      </c>
      <c r="G106" s="45">
        <v>0.5</v>
      </c>
      <c r="I106" s="20">
        <f t="shared" si="5"/>
        <v>979.5</v>
      </c>
      <c r="K106" s="5">
        <f t="shared" si="6"/>
        <v>979.5</v>
      </c>
      <c r="M106" s="14">
        <v>0.2329</v>
      </c>
      <c r="O106" s="5">
        <f t="shared" si="9"/>
        <v>228.12555</v>
      </c>
      <c r="Q106" s="16">
        <f t="shared" si="7"/>
        <v>751.37445</v>
      </c>
      <c r="S106" s="16">
        <f t="shared" si="8"/>
        <v>0</v>
      </c>
      <c r="U106" s="37"/>
    </row>
    <row r="107" spans="1:21" ht="11.25">
      <c r="A107" s="4" t="s">
        <v>102</v>
      </c>
      <c r="C107" s="3" t="s">
        <v>231</v>
      </c>
      <c r="E107" s="20">
        <v>2938.5</v>
      </c>
      <c r="G107" s="45">
        <v>0.5</v>
      </c>
      <c r="I107" s="20">
        <f t="shared" si="5"/>
        <v>1469.25</v>
      </c>
      <c r="K107" s="5">
        <f t="shared" si="6"/>
        <v>1469.25</v>
      </c>
      <c r="M107" s="14">
        <v>0.3068</v>
      </c>
      <c r="O107" s="5">
        <f t="shared" si="9"/>
        <v>450.76590000000004</v>
      </c>
      <c r="Q107" s="16">
        <f t="shared" si="7"/>
        <v>1018.4840999999999</v>
      </c>
      <c r="S107" s="16">
        <f t="shared" si="8"/>
        <v>0</v>
      </c>
      <c r="U107" s="37"/>
    </row>
    <row r="108" spans="1:21" ht="11.25">
      <c r="A108" s="4" t="s">
        <v>103</v>
      </c>
      <c r="C108" s="3" t="s">
        <v>232</v>
      </c>
      <c r="E108" s="20">
        <v>326.5</v>
      </c>
      <c r="G108" s="45">
        <v>0.5</v>
      </c>
      <c r="I108" s="20">
        <f t="shared" si="5"/>
        <v>163.25</v>
      </c>
      <c r="K108" s="5">
        <f t="shared" si="6"/>
        <v>163.25</v>
      </c>
      <c r="M108" s="14">
        <v>0.3715</v>
      </c>
      <c r="O108" s="5">
        <f t="shared" si="9"/>
        <v>60.647375</v>
      </c>
      <c r="Q108" s="16">
        <f t="shared" si="7"/>
        <v>102.602625</v>
      </c>
      <c r="S108" s="16">
        <f t="shared" si="8"/>
        <v>0</v>
      </c>
      <c r="U108" s="37"/>
    </row>
    <row r="109" spans="1:21" ht="11.25">
      <c r="A109" s="4" t="s">
        <v>104</v>
      </c>
      <c r="C109" s="3" t="s">
        <v>233</v>
      </c>
      <c r="E109" s="20">
        <v>0</v>
      </c>
      <c r="G109" s="45">
        <v>0.5</v>
      </c>
      <c r="I109" s="20">
        <f t="shared" si="5"/>
        <v>0</v>
      </c>
      <c r="K109" s="5">
        <f t="shared" si="6"/>
        <v>0</v>
      </c>
      <c r="M109" s="14">
        <v>0.4027</v>
      </c>
      <c r="O109" s="5">
        <f t="shared" si="9"/>
        <v>0</v>
      </c>
      <c r="Q109" s="16">
        <f t="shared" si="7"/>
        <v>0</v>
      </c>
      <c r="S109" s="16">
        <f t="shared" si="8"/>
        <v>0</v>
      </c>
      <c r="U109" s="37"/>
    </row>
    <row r="110" spans="1:21" ht="11.25">
      <c r="A110" s="4" t="s">
        <v>105</v>
      </c>
      <c r="C110" s="3" t="s">
        <v>234</v>
      </c>
      <c r="E110" s="20">
        <v>0</v>
      </c>
      <c r="G110" s="45">
        <v>0.5</v>
      </c>
      <c r="I110" s="20">
        <f t="shared" si="5"/>
        <v>0</v>
      </c>
      <c r="K110" s="5">
        <f t="shared" si="6"/>
        <v>0</v>
      </c>
      <c r="M110" s="14">
        <v>0.2496</v>
      </c>
      <c r="O110" s="5">
        <f t="shared" si="9"/>
        <v>0</v>
      </c>
      <c r="Q110" s="16">
        <f t="shared" si="7"/>
        <v>0</v>
      </c>
      <c r="S110" s="16">
        <f t="shared" si="8"/>
        <v>0</v>
      </c>
      <c r="U110" s="37"/>
    </row>
    <row r="111" spans="1:21" ht="11.25">
      <c r="A111" s="4" t="s">
        <v>106</v>
      </c>
      <c r="C111" s="3" t="s">
        <v>235</v>
      </c>
      <c r="E111" s="20">
        <v>0</v>
      </c>
      <c r="G111" s="45">
        <v>0.5</v>
      </c>
      <c r="I111" s="20">
        <f t="shared" si="5"/>
        <v>0</v>
      </c>
      <c r="K111" s="5">
        <f t="shared" si="6"/>
        <v>0</v>
      </c>
      <c r="M111" s="14">
        <v>0.2223</v>
      </c>
      <c r="O111" s="5">
        <f t="shared" si="9"/>
        <v>0</v>
      </c>
      <c r="Q111" s="16">
        <f t="shared" si="7"/>
        <v>0</v>
      </c>
      <c r="S111" s="16">
        <f t="shared" si="8"/>
        <v>0</v>
      </c>
      <c r="U111" s="37"/>
    </row>
    <row r="112" spans="1:21" ht="11.25">
      <c r="A112" s="4" t="s">
        <v>107</v>
      </c>
      <c r="C112" s="3" t="s">
        <v>236</v>
      </c>
      <c r="E112" s="20">
        <v>0</v>
      </c>
      <c r="G112" s="45">
        <v>0.5</v>
      </c>
      <c r="I112" s="20">
        <f t="shared" si="5"/>
        <v>0</v>
      </c>
      <c r="K112" s="5">
        <f t="shared" si="6"/>
        <v>0</v>
      </c>
      <c r="M112" s="14">
        <v>0.371</v>
      </c>
      <c r="O112" s="5">
        <f t="shared" si="9"/>
        <v>0</v>
      </c>
      <c r="Q112" s="16">
        <f t="shared" si="7"/>
        <v>0</v>
      </c>
      <c r="S112" s="16">
        <f t="shared" si="8"/>
        <v>0</v>
      </c>
      <c r="U112" s="37"/>
    </row>
    <row r="113" spans="1:21" ht="11.25">
      <c r="A113" s="4" t="s">
        <v>109</v>
      </c>
      <c r="C113" s="3" t="s">
        <v>237</v>
      </c>
      <c r="E113" s="20">
        <v>0</v>
      </c>
      <c r="G113" s="45">
        <v>0.5</v>
      </c>
      <c r="I113" s="20">
        <f t="shared" si="5"/>
        <v>0</v>
      </c>
      <c r="K113" s="5">
        <f t="shared" si="6"/>
        <v>0</v>
      </c>
      <c r="M113" s="14">
        <v>0.3441</v>
      </c>
      <c r="O113" s="5">
        <f t="shared" si="9"/>
        <v>0</v>
      </c>
      <c r="Q113" s="16">
        <f t="shared" si="7"/>
        <v>0</v>
      </c>
      <c r="S113" s="16">
        <f t="shared" si="8"/>
        <v>0</v>
      </c>
      <c r="U113" s="37"/>
    </row>
    <row r="114" spans="1:21" ht="11.25">
      <c r="A114" s="4" t="s">
        <v>110</v>
      </c>
      <c r="C114" s="3" t="s">
        <v>238</v>
      </c>
      <c r="E114" s="20">
        <v>0</v>
      </c>
      <c r="G114" s="45">
        <v>0.5</v>
      </c>
      <c r="I114" s="20">
        <f t="shared" si="5"/>
        <v>0</v>
      </c>
      <c r="K114" s="5">
        <f t="shared" si="6"/>
        <v>0</v>
      </c>
      <c r="M114" s="14">
        <v>0.3146</v>
      </c>
      <c r="O114" s="5">
        <f t="shared" si="9"/>
        <v>0</v>
      </c>
      <c r="Q114" s="16">
        <f t="shared" si="7"/>
        <v>0</v>
      </c>
      <c r="S114" s="16">
        <f t="shared" si="8"/>
        <v>0</v>
      </c>
      <c r="U114" s="37"/>
    </row>
    <row r="115" spans="1:21" ht="11.25">
      <c r="A115" s="4" t="s">
        <v>108</v>
      </c>
      <c r="C115" s="3" t="s">
        <v>277</v>
      </c>
      <c r="E115" s="20">
        <v>0</v>
      </c>
      <c r="G115" s="45">
        <v>0.5</v>
      </c>
      <c r="I115" s="20">
        <f t="shared" si="5"/>
        <v>0</v>
      </c>
      <c r="K115" s="5">
        <f t="shared" si="6"/>
        <v>0</v>
      </c>
      <c r="M115" s="14">
        <v>0.3223</v>
      </c>
      <c r="O115" s="5">
        <f t="shared" si="9"/>
        <v>0</v>
      </c>
      <c r="Q115" s="16">
        <f t="shared" si="7"/>
        <v>0</v>
      </c>
      <c r="S115" s="16">
        <f t="shared" si="8"/>
        <v>0</v>
      </c>
      <c r="U115" s="37"/>
    </row>
    <row r="116" spans="1:21" ht="11.25">
      <c r="A116" s="4" t="s">
        <v>111</v>
      </c>
      <c r="C116" s="3" t="s">
        <v>239</v>
      </c>
      <c r="E116" s="20">
        <v>2596.79</v>
      </c>
      <c r="G116" s="45">
        <v>0.5</v>
      </c>
      <c r="I116" s="20">
        <f t="shared" si="5"/>
        <v>1298.395</v>
      </c>
      <c r="K116" s="5">
        <f t="shared" si="6"/>
        <v>1298.395</v>
      </c>
      <c r="M116" s="14">
        <v>0.3808</v>
      </c>
      <c r="O116" s="5">
        <f t="shared" si="9"/>
        <v>494.42881600000004</v>
      </c>
      <c r="Q116" s="16">
        <f t="shared" si="7"/>
        <v>803.9661839999999</v>
      </c>
      <c r="S116" s="16">
        <f t="shared" si="8"/>
        <v>0</v>
      </c>
      <c r="U116" s="37"/>
    </row>
    <row r="117" spans="1:21" ht="11.25">
      <c r="A117" s="4" t="s">
        <v>112</v>
      </c>
      <c r="C117" s="3" t="s">
        <v>240</v>
      </c>
      <c r="E117" s="20">
        <v>1306</v>
      </c>
      <c r="G117" s="45">
        <v>0.5</v>
      </c>
      <c r="I117" s="20">
        <f t="shared" si="5"/>
        <v>653</v>
      </c>
      <c r="K117" s="5">
        <f t="shared" si="6"/>
        <v>653</v>
      </c>
      <c r="M117" s="14">
        <v>0.2667</v>
      </c>
      <c r="O117" s="5">
        <f t="shared" si="9"/>
        <v>174.1551</v>
      </c>
      <c r="Q117" s="16">
        <f t="shared" si="7"/>
        <v>478.8449</v>
      </c>
      <c r="S117" s="16">
        <f t="shared" si="8"/>
        <v>0</v>
      </c>
      <c r="U117" s="37"/>
    </row>
    <row r="118" spans="1:21" ht="11.25">
      <c r="A118" s="4" t="s">
        <v>113</v>
      </c>
      <c r="C118" s="3" t="s">
        <v>241</v>
      </c>
      <c r="E118" s="20">
        <v>0</v>
      </c>
      <c r="G118" s="45">
        <v>0.5</v>
      </c>
      <c r="I118" s="20">
        <f t="shared" si="5"/>
        <v>0</v>
      </c>
      <c r="K118" s="5">
        <f t="shared" si="6"/>
        <v>0</v>
      </c>
      <c r="M118" s="14">
        <v>0.3302</v>
      </c>
      <c r="O118" s="5">
        <f t="shared" si="9"/>
        <v>0</v>
      </c>
      <c r="Q118" s="16">
        <f t="shared" si="7"/>
        <v>0</v>
      </c>
      <c r="S118" s="16">
        <f t="shared" si="8"/>
        <v>0</v>
      </c>
      <c r="U118" s="37"/>
    </row>
    <row r="119" spans="1:21" ht="11.25">
      <c r="A119" s="4" t="s">
        <v>114</v>
      </c>
      <c r="C119" s="3" t="s">
        <v>242</v>
      </c>
      <c r="E119" s="20">
        <v>5224</v>
      </c>
      <c r="G119" s="45">
        <v>0.5</v>
      </c>
      <c r="I119" s="20">
        <f t="shared" si="5"/>
        <v>2612</v>
      </c>
      <c r="K119" s="5">
        <f t="shared" si="6"/>
        <v>2612</v>
      </c>
      <c r="M119" s="14">
        <v>0.2736</v>
      </c>
      <c r="O119" s="5">
        <f t="shared" si="9"/>
        <v>714.6432</v>
      </c>
      <c r="Q119" s="16">
        <f t="shared" si="7"/>
        <v>1897.3568</v>
      </c>
      <c r="S119" s="16">
        <f t="shared" si="8"/>
        <v>0</v>
      </c>
      <c r="U119" s="37"/>
    </row>
    <row r="120" spans="1:21" ht="11.25">
      <c r="A120" s="4" t="s">
        <v>115</v>
      </c>
      <c r="C120" s="3" t="s">
        <v>243</v>
      </c>
      <c r="E120" s="20">
        <v>1306</v>
      </c>
      <c r="G120" s="45">
        <v>0.5</v>
      </c>
      <c r="I120" s="20">
        <f t="shared" si="5"/>
        <v>653</v>
      </c>
      <c r="K120" s="5">
        <f t="shared" si="6"/>
        <v>653</v>
      </c>
      <c r="M120" s="14">
        <v>0.4168</v>
      </c>
      <c r="O120" s="5">
        <f t="shared" si="9"/>
        <v>272.17040000000003</v>
      </c>
      <c r="Q120" s="16">
        <f t="shared" si="7"/>
        <v>380.82959999999997</v>
      </c>
      <c r="S120" s="16">
        <f t="shared" si="8"/>
        <v>0</v>
      </c>
      <c r="U120" s="37"/>
    </row>
    <row r="121" spans="1:21" ht="11.25">
      <c r="A121" s="4" t="s">
        <v>116</v>
      </c>
      <c r="C121" s="3" t="s">
        <v>244</v>
      </c>
      <c r="E121" s="20">
        <v>0</v>
      </c>
      <c r="G121" s="45">
        <v>0.5</v>
      </c>
      <c r="I121" s="20">
        <f t="shared" si="5"/>
        <v>0</v>
      </c>
      <c r="K121" s="5">
        <f t="shared" si="6"/>
        <v>0</v>
      </c>
      <c r="M121" s="14">
        <v>0.4273</v>
      </c>
      <c r="O121" s="5">
        <f t="shared" si="9"/>
        <v>0</v>
      </c>
      <c r="Q121" s="16">
        <f t="shared" si="7"/>
        <v>0</v>
      </c>
      <c r="S121" s="16">
        <f t="shared" si="8"/>
        <v>0</v>
      </c>
      <c r="U121" s="37"/>
    </row>
    <row r="122" spans="1:21" ht="11.25">
      <c r="A122" s="4" t="s">
        <v>117</v>
      </c>
      <c r="C122" s="3" t="s">
        <v>245</v>
      </c>
      <c r="E122" s="20">
        <v>0</v>
      </c>
      <c r="G122" s="45">
        <v>0.5</v>
      </c>
      <c r="I122" s="20">
        <f t="shared" si="5"/>
        <v>0</v>
      </c>
      <c r="K122" s="5">
        <f t="shared" si="6"/>
        <v>0</v>
      </c>
      <c r="M122" s="14">
        <v>0.3321</v>
      </c>
      <c r="O122" s="5">
        <f t="shared" si="9"/>
        <v>0</v>
      </c>
      <c r="Q122" s="16">
        <f t="shared" si="7"/>
        <v>0</v>
      </c>
      <c r="S122" s="16">
        <f t="shared" si="8"/>
        <v>0</v>
      </c>
      <c r="U122" s="37"/>
    </row>
    <row r="123" spans="1:21" ht="11.25">
      <c r="A123" s="4" t="s">
        <v>118</v>
      </c>
      <c r="C123" s="3" t="s">
        <v>246</v>
      </c>
      <c r="E123" s="20">
        <v>14565.27</v>
      </c>
      <c r="G123" s="45">
        <v>0.5</v>
      </c>
      <c r="I123" s="20">
        <f t="shared" si="5"/>
        <v>7282.635</v>
      </c>
      <c r="K123" s="5">
        <f t="shared" si="6"/>
        <v>7282.635</v>
      </c>
      <c r="M123" s="14">
        <v>0.2773</v>
      </c>
      <c r="O123" s="5">
        <f t="shared" si="9"/>
        <v>2019.4746855</v>
      </c>
      <c r="Q123" s="16">
        <f t="shared" si="7"/>
        <v>5263.1603145</v>
      </c>
      <c r="S123" s="16">
        <f t="shared" si="8"/>
        <v>0</v>
      </c>
      <c r="U123" s="37"/>
    </row>
    <row r="124" spans="1:21" ht="11.25">
      <c r="A124" s="4" t="s">
        <v>119</v>
      </c>
      <c r="C124" s="3" t="s">
        <v>247</v>
      </c>
      <c r="E124" s="20">
        <v>14039.5</v>
      </c>
      <c r="G124" s="45">
        <v>0.5</v>
      </c>
      <c r="I124" s="20">
        <f t="shared" si="5"/>
        <v>7019.75</v>
      </c>
      <c r="K124" s="5">
        <f t="shared" si="6"/>
        <v>7019.75</v>
      </c>
      <c r="M124" s="14">
        <v>0.2455</v>
      </c>
      <c r="O124" s="5">
        <f t="shared" si="9"/>
        <v>1723.348625</v>
      </c>
      <c r="Q124" s="16">
        <f t="shared" si="7"/>
        <v>5296.4013749999995</v>
      </c>
      <c r="S124" s="16">
        <f t="shared" si="8"/>
        <v>0</v>
      </c>
      <c r="U124" s="37"/>
    </row>
    <row r="125" spans="1:21" ht="11.25">
      <c r="A125" s="4" t="s">
        <v>120</v>
      </c>
      <c r="C125" s="3" t="s">
        <v>248</v>
      </c>
      <c r="E125" s="20">
        <v>0</v>
      </c>
      <c r="G125" s="45">
        <v>0.5</v>
      </c>
      <c r="I125" s="20">
        <f t="shared" si="5"/>
        <v>0</v>
      </c>
      <c r="K125" s="5">
        <f t="shared" si="6"/>
        <v>0</v>
      </c>
      <c r="M125" s="14">
        <v>0.3254</v>
      </c>
      <c r="O125" s="5">
        <f t="shared" si="9"/>
        <v>0</v>
      </c>
      <c r="Q125" s="16">
        <f t="shared" si="7"/>
        <v>0</v>
      </c>
      <c r="S125" s="16">
        <f t="shared" si="8"/>
        <v>0</v>
      </c>
      <c r="U125" s="37"/>
    </row>
    <row r="126" spans="1:21" ht="11.25">
      <c r="A126" s="4" t="s">
        <v>121</v>
      </c>
      <c r="C126" s="3" t="s">
        <v>249</v>
      </c>
      <c r="E126" s="20">
        <v>1959</v>
      </c>
      <c r="G126" s="45">
        <v>0.5</v>
      </c>
      <c r="I126" s="20">
        <f t="shared" si="5"/>
        <v>979.5</v>
      </c>
      <c r="K126" s="5">
        <f t="shared" si="6"/>
        <v>979.5</v>
      </c>
      <c r="M126" s="14">
        <v>0.3535</v>
      </c>
      <c r="O126" s="5">
        <f t="shared" si="9"/>
        <v>346.25325</v>
      </c>
      <c r="Q126" s="16">
        <f t="shared" si="7"/>
        <v>633.24675</v>
      </c>
      <c r="S126" s="16">
        <f t="shared" si="8"/>
        <v>0</v>
      </c>
      <c r="U126" s="37"/>
    </row>
    <row r="127" spans="1:21" ht="11.25">
      <c r="A127" s="4" t="s">
        <v>122</v>
      </c>
      <c r="C127" s="3" t="s">
        <v>250</v>
      </c>
      <c r="E127" s="20">
        <v>0</v>
      </c>
      <c r="G127" s="45">
        <v>0.5</v>
      </c>
      <c r="I127" s="20">
        <f t="shared" si="5"/>
        <v>0</v>
      </c>
      <c r="K127" s="5">
        <f t="shared" si="6"/>
        <v>0</v>
      </c>
      <c r="M127" s="14">
        <v>0.2787</v>
      </c>
      <c r="O127" s="5">
        <f t="shared" si="9"/>
        <v>0</v>
      </c>
      <c r="Q127" s="16">
        <f t="shared" si="7"/>
        <v>0</v>
      </c>
      <c r="S127" s="16">
        <f t="shared" si="8"/>
        <v>0</v>
      </c>
      <c r="U127" s="37"/>
    </row>
    <row r="128" spans="1:21" ht="11.25">
      <c r="A128" s="4" t="s">
        <v>123</v>
      </c>
      <c r="C128" s="3" t="s">
        <v>251</v>
      </c>
      <c r="E128" s="20">
        <v>4571</v>
      </c>
      <c r="G128" s="45">
        <v>0.5</v>
      </c>
      <c r="I128" s="20">
        <f t="shared" si="5"/>
        <v>2285.5</v>
      </c>
      <c r="K128" s="5">
        <f t="shared" si="6"/>
        <v>2285.5</v>
      </c>
      <c r="M128" s="14">
        <v>0.2605</v>
      </c>
      <c r="O128" s="5">
        <f t="shared" si="9"/>
        <v>595.37275</v>
      </c>
      <c r="Q128" s="16">
        <f t="shared" si="7"/>
        <v>1690.12725</v>
      </c>
      <c r="S128" s="16">
        <f t="shared" si="8"/>
        <v>0</v>
      </c>
      <c r="U128" s="37"/>
    </row>
    <row r="129" spans="1:21" ht="11.25">
      <c r="A129" s="4" t="s">
        <v>124</v>
      </c>
      <c r="C129" s="3" t="s">
        <v>252</v>
      </c>
      <c r="E129" s="20">
        <v>0</v>
      </c>
      <c r="G129" s="45">
        <v>0.5</v>
      </c>
      <c r="I129" s="20">
        <f t="shared" si="5"/>
        <v>0</v>
      </c>
      <c r="K129" s="5">
        <f t="shared" si="6"/>
        <v>0</v>
      </c>
      <c r="M129" s="14">
        <v>0.2035</v>
      </c>
      <c r="O129" s="5">
        <f t="shared" si="9"/>
        <v>0</v>
      </c>
      <c r="Q129" s="16">
        <f t="shared" si="7"/>
        <v>0</v>
      </c>
      <c r="S129" s="16">
        <f t="shared" si="8"/>
        <v>0</v>
      </c>
      <c r="U129" s="37"/>
    </row>
    <row r="130" spans="1:21" ht="11.25">
      <c r="A130" s="4" t="s">
        <v>125</v>
      </c>
      <c r="C130" s="3" t="s">
        <v>253</v>
      </c>
      <c r="E130" s="20">
        <v>6696.43</v>
      </c>
      <c r="G130" s="45">
        <v>0.5</v>
      </c>
      <c r="I130" s="20">
        <f t="shared" si="5"/>
        <v>3348.215</v>
      </c>
      <c r="K130" s="5">
        <f t="shared" si="6"/>
        <v>3348.215</v>
      </c>
      <c r="M130" s="14">
        <v>0.3691</v>
      </c>
      <c r="O130" s="5">
        <f t="shared" si="9"/>
        <v>1235.8261565</v>
      </c>
      <c r="Q130" s="16">
        <f t="shared" si="7"/>
        <v>2112.3888435</v>
      </c>
      <c r="S130" s="16">
        <f t="shared" si="8"/>
        <v>0</v>
      </c>
      <c r="U130" s="37"/>
    </row>
    <row r="131" spans="1:21" ht="11.25">
      <c r="A131" s="4" t="s">
        <v>126</v>
      </c>
      <c r="C131" s="3" t="s">
        <v>254</v>
      </c>
      <c r="E131" s="20">
        <v>18032.64</v>
      </c>
      <c r="G131" s="45">
        <v>0.5</v>
      </c>
      <c r="I131" s="20">
        <f t="shared" si="5"/>
        <v>9016.32</v>
      </c>
      <c r="K131" s="5">
        <f t="shared" si="6"/>
        <v>9016.32</v>
      </c>
      <c r="M131" s="14">
        <v>0.3072</v>
      </c>
      <c r="O131" s="5">
        <f t="shared" si="9"/>
        <v>2769.8135039999997</v>
      </c>
      <c r="Q131" s="16">
        <f t="shared" si="7"/>
        <v>6246.506496</v>
      </c>
      <c r="S131" s="16">
        <f t="shared" si="8"/>
        <v>0</v>
      </c>
      <c r="U131" s="37"/>
    </row>
    <row r="132" spans="1:21" ht="11.25">
      <c r="A132" s="4" t="s">
        <v>127</v>
      </c>
      <c r="C132" s="3" t="s">
        <v>255</v>
      </c>
      <c r="E132" s="20">
        <v>2259.56</v>
      </c>
      <c r="G132" s="45">
        <v>0.5</v>
      </c>
      <c r="I132" s="20">
        <f t="shared" si="5"/>
        <v>1129.78</v>
      </c>
      <c r="K132" s="5">
        <f t="shared" si="6"/>
        <v>1129.78</v>
      </c>
      <c r="M132" s="14">
        <v>0.3513</v>
      </c>
      <c r="O132" s="5">
        <f t="shared" si="9"/>
        <v>396.891714</v>
      </c>
      <c r="Q132" s="16">
        <f t="shared" si="7"/>
        <v>732.888286</v>
      </c>
      <c r="S132" s="16">
        <f t="shared" si="8"/>
        <v>0</v>
      </c>
      <c r="U132" s="37"/>
    </row>
    <row r="133" spans="1:21" ht="11.25">
      <c r="A133" s="4" t="s">
        <v>128</v>
      </c>
      <c r="C133" s="3" t="s">
        <v>256</v>
      </c>
      <c r="E133" s="20">
        <v>0</v>
      </c>
      <c r="G133" s="45">
        <v>0.5</v>
      </c>
      <c r="I133" s="20">
        <f t="shared" si="5"/>
        <v>0</v>
      </c>
      <c r="K133" s="5">
        <f t="shared" si="6"/>
        <v>0</v>
      </c>
      <c r="M133" s="14">
        <v>0.2699</v>
      </c>
      <c r="O133" s="5">
        <f t="shared" si="9"/>
        <v>0</v>
      </c>
      <c r="Q133" s="16">
        <f t="shared" si="7"/>
        <v>0</v>
      </c>
      <c r="S133" s="16">
        <f t="shared" si="8"/>
        <v>0</v>
      </c>
      <c r="U133" s="37"/>
    </row>
    <row r="134" spans="1:21" ht="11.25">
      <c r="A134" s="4" t="s">
        <v>129</v>
      </c>
      <c r="C134" s="3" t="s">
        <v>257</v>
      </c>
      <c r="E134" s="20">
        <v>0</v>
      </c>
      <c r="G134" s="45">
        <v>0.5</v>
      </c>
      <c r="I134" s="20">
        <f t="shared" si="5"/>
        <v>0</v>
      </c>
      <c r="K134" s="5">
        <f t="shared" si="6"/>
        <v>0</v>
      </c>
      <c r="M134" s="14">
        <v>0.2432</v>
      </c>
      <c r="O134" s="5">
        <f t="shared" si="9"/>
        <v>0</v>
      </c>
      <c r="Q134" s="16">
        <f t="shared" si="7"/>
        <v>0</v>
      </c>
      <c r="S134" s="16">
        <f t="shared" si="8"/>
        <v>0</v>
      </c>
      <c r="U134" s="37"/>
    </row>
    <row r="135" spans="1:21" ht="11.25">
      <c r="A135" s="4" t="s">
        <v>130</v>
      </c>
      <c r="C135" s="3" t="s">
        <v>258</v>
      </c>
      <c r="E135" s="20">
        <v>4571</v>
      </c>
      <c r="G135" s="45">
        <v>0.5</v>
      </c>
      <c r="I135" s="20">
        <f t="shared" si="5"/>
        <v>2285.5</v>
      </c>
      <c r="K135" s="5">
        <f>E135-I135</f>
        <v>2285.5</v>
      </c>
      <c r="M135" s="14">
        <v>0.3569</v>
      </c>
      <c r="O135" s="5">
        <f>K135*M135</f>
        <v>815.69495</v>
      </c>
      <c r="Q135" s="16">
        <f>K135-O135</f>
        <v>1469.80505</v>
      </c>
      <c r="S135" s="16">
        <f t="shared" si="8"/>
        <v>0</v>
      </c>
      <c r="U135" s="37"/>
    </row>
    <row r="136" spans="1:21" ht="11.25">
      <c r="A136" s="4" t="s">
        <v>131</v>
      </c>
      <c r="C136" s="3" t="s">
        <v>259</v>
      </c>
      <c r="E136" s="20">
        <v>653</v>
      </c>
      <c r="G136" s="45">
        <v>0.5</v>
      </c>
      <c r="I136" s="20">
        <f t="shared" si="5"/>
        <v>326.5</v>
      </c>
      <c r="K136" s="5">
        <f>E136-I136</f>
        <v>326.5</v>
      </c>
      <c r="M136" s="14">
        <v>0.3843</v>
      </c>
      <c r="O136" s="5">
        <f>K136*M136</f>
        <v>125.47394999999999</v>
      </c>
      <c r="Q136" s="16">
        <f>K136-O136</f>
        <v>201.02605</v>
      </c>
      <c r="S136" s="16">
        <f t="shared" si="8"/>
        <v>0</v>
      </c>
      <c r="U136" s="37"/>
    </row>
    <row r="137" spans="1:21" ht="11.25">
      <c r="A137" s="4" t="s">
        <v>132</v>
      </c>
      <c r="C137" s="3" t="s">
        <v>260</v>
      </c>
      <c r="E137" s="20">
        <v>0</v>
      </c>
      <c r="G137" s="45">
        <v>0.5</v>
      </c>
      <c r="I137" s="20">
        <f>E137*G137</f>
        <v>0</v>
      </c>
      <c r="K137" s="5">
        <f>E137-I137</f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>E137-(I137+O137+Q137)</f>
        <v>0</v>
      </c>
      <c r="U137" s="37"/>
    </row>
    <row r="138" spans="1:21" ht="11.25">
      <c r="A138" s="4" t="s">
        <v>133</v>
      </c>
      <c r="C138" s="3" t="s">
        <v>261</v>
      </c>
      <c r="E138" s="20">
        <v>1172.64</v>
      </c>
      <c r="G138" s="45">
        <v>0.5</v>
      </c>
      <c r="I138" s="20">
        <f>E138*G138</f>
        <v>586.32</v>
      </c>
      <c r="K138" s="5">
        <f>E138-I138</f>
        <v>586.32</v>
      </c>
      <c r="M138" s="14">
        <v>0.4587</v>
      </c>
      <c r="O138" s="5">
        <f>K138*M138</f>
        <v>268.94498400000003</v>
      </c>
      <c r="Q138" s="16">
        <f>K138-O138</f>
        <v>317.375016</v>
      </c>
      <c r="S138" s="16">
        <f>E138-(I138+O138+Q138)</f>
        <v>0</v>
      </c>
      <c r="U138" s="37"/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188025.95</v>
      </c>
      <c r="G142" s="6"/>
      <c r="I142" s="18">
        <f>SUM(I9:I141)</f>
        <v>94012.975</v>
      </c>
      <c r="K142" s="5">
        <f>SUM(K9:K141)</f>
        <v>94012.975</v>
      </c>
      <c r="O142" s="5">
        <f>SUM(O9:O141)</f>
        <v>30678.933887</v>
      </c>
      <c r="Q142" s="16">
        <f>K142-O142</f>
        <v>63334.04111300001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A112">
      <selection activeCell="G141" sqref="G141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59" t="s">
        <v>309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292</v>
      </c>
      <c r="G5" s="15">
        <v>0.5</v>
      </c>
      <c r="K5" s="15">
        <f>1-G5</f>
        <v>0.5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310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D9" s="6">
        <v>0</v>
      </c>
      <c r="E9" s="20">
        <v>653</v>
      </c>
      <c r="G9" s="46">
        <v>0.5</v>
      </c>
      <c r="I9" s="20">
        <f>E9*G9</f>
        <v>326.5</v>
      </c>
      <c r="K9" s="5">
        <f>E9-I9</f>
        <v>326.5</v>
      </c>
      <c r="M9" s="14">
        <v>0.2332</v>
      </c>
      <c r="O9" s="5">
        <f>K9*M9</f>
        <v>76.1398</v>
      </c>
      <c r="Q9" s="16">
        <f>K9-O9</f>
        <v>250.36020000000002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20">
        <v>2612</v>
      </c>
      <c r="G10" s="46">
        <v>0.5</v>
      </c>
      <c r="I10" s="20">
        <f aca="true" t="shared" si="0" ref="I10:I73">E10*G10</f>
        <v>1306</v>
      </c>
      <c r="K10" s="5">
        <f aca="true" t="shared" si="1" ref="K10:K73">E10-I10</f>
        <v>1306</v>
      </c>
      <c r="M10" s="14">
        <v>0.4474</v>
      </c>
      <c r="O10" s="5">
        <f>K10*M10</f>
        <v>584.3044</v>
      </c>
      <c r="Q10" s="16">
        <f aca="true" t="shared" si="2" ref="Q10:Q73">K10-O10</f>
        <v>721.6956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20">
        <v>0</v>
      </c>
      <c r="G11" s="46">
        <v>0.5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20">
        <v>653</v>
      </c>
      <c r="G12" s="46">
        <v>0.5</v>
      </c>
      <c r="I12" s="20">
        <f t="shared" si="0"/>
        <v>326.5</v>
      </c>
      <c r="K12" s="5">
        <f t="shared" si="1"/>
        <v>326.5</v>
      </c>
      <c r="M12" s="14">
        <v>0.3268</v>
      </c>
      <c r="O12" s="5">
        <f t="shared" si="4"/>
        <v>106.7002</v>
      </c>
      <c r="Q12" s="16">
        <f t="shared" si="2"/>
        <v>219.7998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20">
        <v>315.77</v>
      </c>
      <c r="G13" s="46">
        <v>0.5</v>
      </c>
      <c r="I13" s="20">
        <f t="shared" si="0"/>
        <v>157.885</v>
      </c>
      <c r="K13" s="5">
        <f t="shared" si="1"/>
        <v>157.885</v>
      </c>
      <c r="M13" s="14">
        <v>0.2722</v>
      </c>
      <c r="O13" s="5">
        <f t="shared" si="4"/>
        <v>42.976296999999995</v>
      </c>
      <c r="Q13" s="16">
        <f t="shared" si="2"/>
        <v>114.908703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20">
        <v>326.5</v>
      </c>
      <c r="G14" s="46">
        <v>0.5</v>
      </c>
      <c r="I14" s="20">
        <f t="shared" si="0"/>
        <v>163.25</v>
      </c>
      <c r="K14" s="5">
        <f t="shared" si="1"/>
        <v>163.25</v>
      </c>
      <c r="M14" s="14">
        <v>0.2639</v>
      </c>
      <c r="O14" s="5">
        <f t="shared" si="4"/>
        <v>43.081675000000004</v>
      </c>
      <c r="Q14" s="16">
        <f t="shared" si="2"/>
        <v>120.168325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20">
        <v>3265</v>
      </c>
      <c r="G15" s="46">
        <v>0.5</v>
      </c>
      <c r="I15" s="20">
        <f t="shared" si="0"/>
        <v>1632.5</v>
      </c>
      <c r="K15" s="5">
        <f t="shared" si="1"/>
        <v>1632.5</v>
      </c>
      <c r="M15" s="14">
        <v>0.4602</v>
      </c>
      <c r="O15" s="5">
        <f t="shared" si="4"/>
        <v>751.2764999999999</v>
      </c>
      <c r="Q15" s="16">
        <f t="shared" si="2"/>
        <v>881.2235000000001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20">
        <v>5224</v>
      </c>
      <c r="G16" s="46">
        <v>0.5</v>
      </c>
      <c r="I16" s="20">
        <f t="shared" si="0"/>
        <v>2612</v>
      </c>
      <c r="K16" s="5">
        <f t="shared" si="1"/>
        <v>2612</v>
      </c>
      <c r="M16" s="14">
        <v>0.3302</v>
      </c>
      <c r="O16" s="5">
        <f t="shared" si="4"/>
        <v>862.4824</v>
      </c>
      <c r="Q16" s="16">
        <f t="shared" si="2"/>
        <v>1749.5176000000001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20">
        <v>0</v>
      </c>
      <c r="G17" s="46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20">
        <v>979.5</v>
      </c>
      <c r="G18" s="46">
        <v>0.5</v>
      </c>
      <c r="I18" s="20">
        <f t="shared" si="0"/>
        <v>489.75</v>
      </c>
      <c r="K18" s="5">
        <f t="shared" si="1"/>
        <v>489.75</v>
      </c>
      <c r="M18" s="14">
        <v>0.3111</v>
      </c>
      <c r="O18" s="5">
        <f t="shared" si="4"/>
        <v>152.361225</v>
      </c>
      <c r="Q18" s="16">
        <f t="shared" si="2"/>
        <v>337.388775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20">
        <v>326.5</v>
      </c>
      <c r="G19" s="46">
        <v>0.5</v>
      </c>
      <c r="I19" s="20">
        <f t="shared" si="0"/>
        <v>163.25</v>
      </c>
      <c r="K19" s="5">
        <f t="shared" si="1"/>
        <v>163.25</v>
      </c>
      <c r="M19" s="14">
        <v>0.2109</v>
      </c>
      <c r="O19" s="5">
        <f t="shared" si="4"/>
        <v>34.429425</v>
      </c>
      <c r="Q19" s="16">
        <f t="shared" si="2"/>
        <v>128.820575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20">
        <v>0</v>
      </c>
      <c r="G20" s="46">
        <v>0.5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20">
        <v>0</v>
      </c>
      <c r="G21" s="46">
        <v>0.5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20">
        <v>1306</v>
      </c>
      <c r="G22" s="46">
        <v>0.5</v>
      </c>
      <c r="I22" s="20">
        <f t="shared" si="0"/>
        <v>653</v>
      </c>
      <c r="K22" s="5">
        <f t="shared" si="1"/>
        <v>653</v>
      </c>
      <c r="M22" s="14">
        <v>0.3156</v>
      </c>
      <c r="O22" s="5">
        <f t="shared" si="4"/>
        <v>206.08679999999998</v>
      </c>
      <c r="Q22" s="16">
        <f t="shared" si="2"/>
        <v>446.9132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20">
        <v>0</v>
      </c>
      <c r="G23" s="46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20">
        <v>653</v>
      </c>
      <c r="G24" s="46">
        <v>0.5</v>
      </c>
      <c r="I24" s="20">
        <f t="shared" si="0"/>
        <v>326.5</v>
      </c>
      <c r="K24" s="5">
        <f t="shared" si="1"/>
        <v>326.5</v>
      </c>
      <c r="M24" s="14">
        <v>0.3107</v>
      </c>
      <c r="O24" s="5">
        <f t="shared" si="4"/>
        <v>101.44354999999999</v>
      </c>
      <c r="Q24" s="16">
        <f t="shared" si="2"/>
        <v>225.05645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20">
        <v>1306</v>
      </c>
      <c r="G25" s="46">
        <v>0.5</v>
      </c>
      <c r="I25" s="20">
        <f t="shared" si="0"/>
        <v>653</v>
      </c>
      <c r="K25" s="5">
        <f t="shared" si="1"/>
        <v>653</v>
      </c>
      <c r="M25" s="14">
        <v>0.3308</v>
      </c>
      <c r="O25" s="5">
        <f t="shared" si="4"/>
        <v>216.01239999999999</v>
      </c>
      <c r="Q25" s="16">
        <f t="shared" si="2"/>
        <v>436.98760000000004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20">
        <v>1959</v>
      </c>
      <c r="G26" s="46">
        <v>0.5</v>
      </c>
      <c r="I26" s="20">
        <f t="shared" si="0"/>
        <v>979.5</v>
      </c>
      <c r="K26" s="5">
        <f t="shared" si="1"/>
        <v>979.5</v>
      </c>
      <c r="M26" s="14">
        <v>0.291</v>
      </c>
      <c r="O26" s="5">
        <f t="shared" si="4"/>
        <v>285.0345</v>
      </c>
      <c r="Q26" s="16">
        <f t="shared" si="2"/>
        <v>694.4655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20">
        <v>0</v>
      </c>
      <c r="G27" s="46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20">
        <v>0</v>
      </c>
      <c r="G28" s="46">
        <v>0.5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20">
        <v>8088.72</v>
      </c>
      <c r="G29" s="46">
        <v>0.5</v>
      </c>
      <c r="I29" s="20">
        <f t="shared" si="0"/>
        <v>4044.36</v>
      </c>
      <c r="K29" s="5">
        <f t="shared" si="1"/>
        <v>4044.36</v>
      </c>
      <c r="M29" s="14">
        <v>0.3853</v>
      </c>
      <c r="O29" s="5">
        <f t="shared" si="4"/>
        <v>1558.291908</v>
      </c>
      <c r="Q29" s="16">
        <f t="shared" si="2"/>
        <v>2486.0680920000004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20">
        <v>0</v>
      </c>
      <c r="G30" s="46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20">
        <v>0</v>
      </c>
      <c r="G31" s="46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20">
        <v>1306</v>
      </c>
      <c r="G32" s="46">
        <v>0.5</v>
      </c>
      <c r="I32" s="20">
        <f t="shared" si="0"/>
        <v>653</v>
      </c>
      <c r="K32" s="5">
        <f t="shared" si="1"/>
        <v>653</v>
      </c>
      <c r="M32" s="14">
        <v>0.3767</v>
      </c>
      <c r="O32" s="5">
        <f t="shared" si="4"/>
        <v>245.9851</v>
      </c>
      <c r="Q32" s="16">
        <f t="shared" si="2"/>
        <v>407.0149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20">
        <v>0</v>
      </c>
      <c r="G33" s="46">
        <v>0.5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20">
        <v>653</v>
      </c>
      <c r="G34" s="46">
        <v>0.5</v>
      </c>
      <c r="I34" s="20">
        <f t="shared" si="0"/>
        <v>326.5</v>
      </c>
      <c r="K34" s="5">
        <f t="shared" si="1"/>
        <v>326.5</v>
      </c>
      <c r="M34" s="14">
        <v>0.3042</v>
      </c>
      <c r="O34" s="5">
        <f t="shared" si="4"/>
        <v>99.32130000000001</v>
      </c>
      <c r="Q34" s="16">
        <f t="shared" si="2"/>
        <v>227.1787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20">
        <v>653</v>
      </c>
      <c r="G35" s="46">
        <v>0.5</v>
      </c>
      <c r="I35" s="20">
        <f t="shared" si="0"/>
        <v>326.5</v>
      </c>
      <c r="K35" s="5">
        <f t="shared" si="1"/>
        <v>326.5</v>
      </c>
      <c r="M35" s="14">
        <v>0.3358</v>
      </c>
      <c r="O35" s="5">
        <f t="shared" si="4"/>
        <v>109.6387</v>
      </c>
      <c r="Q35" s="16">
        <f t="shared" si="2"/>
        <v>216.8613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20">
        <v>0</v>
      </c>
      <c r="G36" s="46">
        <v>0.5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20">
        <v>11427.5</v>
      </c>
      <c r="G37" s="46">
        <v>0.5</v>
      </c>
      <c r="I37" s="20">
        <f t="shared" si="0"/>
        <v>5713.75</v>
      </c>
      <c r="K37" s="5">
        <f t="shared" si="1"/>
        <v>5713.75</v>
      </c>
      <c r="M37" s="14">
        <v>0.4611</v>
      </c>
      <c r="O37" s="5">
        <f t="shared" si="4"/>
        <v>2634.610125</v>
      </c>
      <c r="Q37" s="16">
        <f t="shared" si="2"/>
        <v>3079.139875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20">
        <v>1632.5</v>
      </c>
      <c r="G38" s="46">
        <v>0.5</v>
      </c>
      <c r="I38" s="20">
        <f t="shared" si="0"/>
        <v>816.25</v>
      </c>
      <c r="K38" s="5">
        <f t="shared" si="1"/>
        <v>816.25</v>
      </c>
      <c r="M38" s="14">
        <v>0.4584</v>
      </c>
      <c r="O38" s="5">
        <f t="shared" si="4"/>
        <v>374.169</v>
      </c>
      <c r="Q38" s="16">
        <f t="shared" si="2"/>
        <v>442.081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20">
        <v>326.5</v>
      </c>
      <c r="G39" s="46">
        <v>0.5</v>
      </c>
      <c r="I39" s="20">
        <f t="shared" si="0"/>
        <v>163.25</v>
      </c>
      <c r="K39" s="5">
        <f t="shared" si="1"/>
        <v>163.25</v>
      </c>
      <c r="M39" s="14">
        <v>0.2324</v>
      </c>
      <c r="O39" s="5">
        <f t="shared" si="4"/>
        <v>37.939299999999996</v>
      </c>
      <c r="Q39" s="16">
        <f t="shared" si="2"/>
        <v>125.3107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20">
        <v>0</v>
      </c>
      <c r="G40" s="46">
        <v>0.5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20">
        <v>1306</v>
      </c>
      <c r="G41" s="46">
        <v>0.5</v>
      </c>
      <c r="I41" s="20">
        <f t="shared" si="0"/>
        <v>653</v>
      </c>
      <c r="K41" s="5">
        <f t="shared" si="1"/>
        <v>653</v>
      </c>
      <c r="M41" s="14">
        <v>0.283</v>
      </c>
      <c r="O41" s="5">
        <f t="shared" si="4"/>
        <v>184.79899999999998</v>
      </c>
      <c r="Q41" s="16">
        <f t="shared" si="2"/>
        <v>468.201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20">
        <v>0</v>
      </c>
      <c r="G42" s="46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20">
        <v>979.5</v>
      </c>
      <c r="G43" s="46">
        <v>0.5</v>
      </c>
      <c r="I43" s="20">
        <f t="shared" si="0"/>
        <v>489.75</v>
      </c>
      <c r="K43" s="5">
        <f t="shared" si="1"/>
        <v>489.75</v>
      </c>
      <c r="M43" s="14">
        <v>0.2898</v>
      </c>
      <c r="O43" s="5">
        <f t="shared" si="4"/>
        <v>141.92955</v>
      </c>
      <c r="Q43" s="16">
        <f t="shared" si="2"/>
        <v>347.82045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20">
        <v>653</v>
      </c>
      <c r="G44" s="46">
        <v>0.5</v>
      </c>
      <c r="I44" s="20">
        <f t="shared" si="0"/>
        <v>326.5</v>
      </c>
      <c r="K44" s="5">
        <f t="shared" si="1"/>
        <v>326.5</v>
      </c>
      <c r="M44" s="14">
        <v>0.3687</v>
      </c>
      <c r="O44" s="5">
        <f t="shared" si="4"/>
        <v>120.38055000000001</v>
      </c>
      <c r="Q44" s="16">
        <f t="shared" si="2"/>
        <v>206.11944999999997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20">
        <v>2285.5</v>
      </c>
      <c r="G45" s="46">
        <v>0.5</v>
      </c>
      <c r="I45" s="20">
        <f t="shared" si="0"/>
        <v>1142.75</v>
      </c>
      <c r="K45" s="5">
        <f t="shared" si="1"/>
        <v>1142.75</v>
      </c>
      <c r="M45" s="14">
        <v>0.4871</v>
      </c>
      <c r="O45" s="5">
        <f t="shared" si="4"/>
        <v>556.633525</v>
      </c>
      <c r="Q45" s="16">
        <f t="shared" si="2"/>
        <v>586.116475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20">
        <v>2612</v>
      </c>
      <c r="G46" s="46">
        <v>0.5</v>
      </c>
      <c r="I46" s="20">
        <f t="shared" si="0"/>
        <v>1306</v>
      </c>
      <c r="K46" s="5">
        <f t="shared" si="1"/>
        <v>1306</v>
      </c>
      <c r="M46" s="14">
        <v>0.2109</v>
      </c>
      <c r="O46" s="5">
        <f t="shared" si="4"/>
        <v>275.4354</v>
      </c>
      <c r="Q46" s="16">
        <f t="shared" si="2"/>
        <v>1030.5646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20">
        <v>0</v>
      </c>
      <c r="G47" s="46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20">
        <v>0</v>
      </c>
      <c r="G48" s="46">
        <v>0.5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20">
        <v>0</v>
      </c>
      <c r="G49" s="46">
        <v>0.5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20">
        <v>653</v>
      </c>
      <c r="G50" s="46">
        <v>0.5</v>
      </c>
      <c r="I50" s="20">
        <f t="shared" si="0"/>
        <v>326.5</v>
      </c>
      <c r="K50" s="5">
        <f t="shared" si="1"/>
        <v>326.5</v>
      </c>
      <c r="M50" s="14">
        <v>0.4444</v>
      </c>
      <c r="O50" s="5">
        <f t="shared" si="4"/>
        <v>145.0966</v>
      </c>
      <c r="Q50" s="16">
        <f t="shared" si="2"/>
        <v>181.4034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20">
        <v>5224</v>
      </c>
      <c r="G51" s="46">
        <v>0.5</v>
      </c>
      <c r="I51" s="20">
        <f t="shared" si="0"/>
        <v>2612</v>
      </c>
      <c r="K51" s="5">
        <f t="shared" si="1"/>
        <v>2612</v>
      </c>
      <c r="M51" s="14">
        <v>0.3755</v>
      </c>
      <c r="O51" s="5">
        <f t="shared" si="4"/>
        <v>980.806</v>
      </c>
      <c r="Q51" s="16">
        <f t="shared" si="2"/>
        <v>1631.194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20">
        <v>1306</v>
      </c>
      <c r="G52" s="46">
        <v>0.5</v>
      </c>
      <c r="I52" s="20">
        <f t="shared" si="0"/>
        <v>653</v>
      </c>
      <c r="K52" s="5">
        <f t="shared" si="1"/>
        <v>653</v>
      </c>
      <c r="M52" s="14">
        <v>0.2786</v>
      </c>
      <c r="O52" s="5">
        <f t="shared" si="4"/>
        <v>181.9258</v>
      </c>
      <c r="Q52" s="16">
        <f t="shared" si="2"/>
        <v>471.0742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20">
        <v>0</v>
      </c>
      <c r="G53" s="46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20">
        <v>1632.25</v>
      </c>
      <c r="G54" s="46">
        <v>0.5</v>
      </c>
      <c r="I54" s="20">
        <f t="shared" si="0"/>
        <v>816.125</v>
      </c>
      <c r="K54" s="5">
        <f t="shared" si="1"/>
        <v>816.125</v>
      </c>
      <c r="M54" s="14">
        <v>0.3613</v>
      </c>
      <c r="O54" s="5">
        <f t="shared" si="4"/>
        <v>294.8659625</v>
      </c>
      <c r="Q54" s="16">
        <f t="shared" si="2"/>
        <v>521.2590375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20">
        <v>0</v>
      </c>
      <c r="G55" s="46">
        <v>0.5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20">
        <v>0</v>
      </c>
      <c r="G56" s="46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20">
        <v>326.5</v>
      </c>
      <c r="G57" s="46">
        <v>0.5</v>
      </c>
      <c r="I57" s="20">
        <f t="shared" si="0"/>
        <v>163.25</v>
      </c>
      <c r="K57" s="5">
        <f t="shared" si="1"/>
        <v>163.25</v>
      </c>
      <c r="M57" s="14">
        <v>0.3627</v>
      </c>
      <c r="O57" s="5">
        <f t="shared" si="4"/>
        <v>59.210775000000005</v>
      </c>
      <c r="Q57" s="16">
        <f t="shared" si="2"/>
        <v>104.03922499999999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20">
        <v>0</v>
      </c>
      <c r="G58" s="46">
        <v>0.5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20">
        <v>326.5</v>
      </c>
      <c r="G59" s="46">
        <v>0.5</v>
      </c>
      <c r="I59" s="20">
        <f t="shared" si="0"/>
        <v>163.25</v>
      </c>
      <c r="K59" s="5">
        <f t="shared" si="1"/>
        <v>163.25</v>
      </c>
      <c r="M59" s="14">
        <v>0.4391</v>
      </c>
      <c r="O59" s="5">
        <f t="shared" si="4"/>
        <v>71.683075</v>
      </c>
      <c r="Q59" s="16">
        <f t="shared" si="2"/>
        <v>91.566925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20">
        <v>0</v>
      </c>
      <c r="G60" s="46">
        <v>0.5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20">
        <v>326.5</v>
      </c>
      <c r="G61" s="46">
        <v>0.5</v>
      </c>
      <c r="I61" s="20">
        <f t="shared" si="0"/>
        <v>163.25</v>
      </c>
      <c r="K61" s="5">
        <f t="shared" si="1"/>
        <v>163.25</v>
      </c>
      <c r="M61" s="17">
        <v>0.4764</v>
      </c>
      <c r="O61" s="5">
        <f t="shared" si="4"/>
        <v>77.7723</v>
      </c>
      <c r="Q61" s="16">
        <f t="shared" si="2"/>
        <v>85.4777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20">
        <v>1306</v>
      </c>
      <c r="G62" s="46">
        <v>0.5</v>
      </c>
      <c r="I62" s="20">
        <f t="shared" si="0"/>
        <v>653</v>
      </c>
      <c r="K62" s="5">
        <f t="shared" si="1"/>
        <v>653</v>
      </c>
      <c r="M62" s="14">
        <v>0.4401</v>
      </c>
      <c r="O62" s="5">
        <f t="shared" si="4"/>
        <v>287.3853</v>
      </c>
      <c r="Q62" s="16">
        <f t="shared" si="2"/>
        <v>365.6147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20">
        <v>0</v>
      </c>
      <c r="G63" s="46">
        <v>0.5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20">
        <v>0</v>
      </c>
      <c r="G64" s="46">
        <v>0.5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20">
        <v>326.5</v>
      </c>
      <c r="G65" s="46">
        <v>0.5</v>
      </c>
      <c r="I65" s="20">
        <f t="shared" si="0"/>
        <v>163.25</v>
      </c>
      <c r="K65" s="5">
        <f t="shared" si="1"/>
        <v>163.25</v>
      </c>
      <c r="M65" s="14">
        <v>0.4271</v>
      </c>
      <c r="O65" s="5">
        <f t="shared" si="4"/>
        <v>69.724075</v>
      </c>
      <c r="Q65" s="16">
        <f t="shared" si="2"/>
        <v>93.525925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20">
        <v>0</v>
      </c>
      <c r="G66" s="46">
        <v>0.5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20">
        <v>0</v>
      </c>
      <c r="G67" s="46">
        <v>0.5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20">
        <v>326.5</v>
      </c>
      <c r="G68" s="46">
        <v>0.5</v>
      </c>
      <c r="I68" s="20">
        <f t="shared" si="0"/>
        <v>163.25</v>
      </c>
      <c r="K68" s="5">
        <f t="shared" si="1"/>
        <v>163.25</v>
      </c>
      <c r="M68" s="14">
        <v>0.2834</v>
      </c>
      <c r="O68" s="5">
        <f t="shared" si="4"/>
        <v>46.265049999999995</v>
      </c>
      <c r="Q68" s="16">
        <f t="shared" si="2"/>
        <v>116.98495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20">
        <v>0</v>
      </c>
      <c r="G69" s="46">
        <v>0.5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20">
        <v>979.5</v>
      </c>
      <c r="G70" s="46">
        <v>0.5</v>
      </c>
      <c r="I70" s="20">
        <f t="shared" si="0"/>
        <v>489.75</v>
      </c>
      <c r="K70" s="5">
        <f t="shared" si="1"/>
        <v>489.75</v>
      </c>
      <c r="M70" s="14">
        <v>0.4329</v>
      </c>
      <c r="O70" s="5">
        <f t="shared" si="4"/>
        <v>212.012775</v>
      </c>
      <c r="Q70" s="16">
        <f t="shared" si="2"/>
        <v>277.73722499999997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20">
        <v>1632.5</v>
      </c>
      <c r="G71" s="46">
        <v>0.5</v>
      </c>
      <c r="I71" s="20">
        <f t="shared" si="0"/>
        <v>816.25</v>
      </c>
      <c r="K71" s="5">
        <f t="shared" si="1"/>
        <v>816.25</v>
      </c>
      <c r="M71" s="14">
        <v>0.1971</v>
      </c>
      <c r="O71" s="5">
        <f t="shared" si="4"/>
        <v>160.88287499999998</v>
      </c>
      <c r="Q71" s="16">
        <f t="shared" si="2"/>
        <v>655.367125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20">
        <v>0</v>
      </c>
      <c r="G72" s="46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20">
        <v>0</v>
      </c>
      <c r="G73" s="46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20">
        <v>653</v>
      </c>
      <c r="G74" s="46">
        <v>0.5</v>
      </c>
      <c r="I74" s="20">
        <f aca="true" t="shared" si="5" ref="I74:I136">E74*G74</f>
        <v>326.5</v>
      </c>
      <c r="K74" s="5">
        <f aca="true" t="shared" si="6" ref="K74:K134">E74-I74</f>
        <v>326.5</v>
      </c>
      <c r="M74" s="14">
        <v>0.4083</v>
      </c>
      <c r="O74" s="5">
        <f t="shared" si="4"/>
        <v>133.30995</v>
      </c>
      <c r="Q74" s="16">
        <f aca="true" t="shared" si="7" ref="Q74:Q134">K74-O74</f>
        <v>193.19005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20">
        <v>0</v>
      </c>
      <c r="G75" s="46">
        <v>0.5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20">
        <v>0</v>
      </c>
      <c r="G76" s="46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20">
        <v>0</v>
      </c>
      <c r="G77" s="46">
        <v>0.5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20">
        <v>326.5</v>
      </c>
      <c r="G78" s="46">
        <v>0.5</v>
      </c>
      <c r="I78" s="20">
        <f t="shared" si="5"/>
        <v>163.25</v>
      </c>
      <c r="K78" s="5">
        <f t="shared" si="6"/>
        <v>163.25</v>
      </c>
      <c r="M78" s="14">
        <v>0.4342</v>
      </c>
      <c r="O78" s="5">
        <f t="shared" si="9"/>
        <v>70.88315</v>
      </c>
      <c r="Q78" s="16">
        <f t="shared" si="7"/>
        <v>92.36685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20">
        <v>0</v>
      </c>
      <c r="G79" s="46">
        <v>0.5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20">
        <v>979.5</v>
      </c>
      <c r="G80" s="46">
        <v>0.5</v>
      </c>
      <c r="I80" s="20">
        <f t="shared" si="5"/>
        <v>489.75</v>
      </c>
      <c r="K80" s="5">
        <f t="shared" si="6"/>
        <v>489.75</v>
      </c>
      <c r="M80" s="14">
        <v>0.3716</v>
      </c>
      <c r="O80" s="5">
        <f t="shared" si="9"/>
        <v>181.9911</v>
      </c>
      <c r="Q80" s="16">
        <f t="shared" si="7"/>
        <v>307.75890000000004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20">
        <v>326.5</v>
      </c>
      <c r="G81" s="46">
        <v>0.5</v>
      </c>
      <c r="I81" s="20">
        <f t="shared" si="5"/>
        <v>163.25</v>
      </c>
      <c r="K81" s="5">
        <f t="shared" si="6"/>
        <v>163.25</v>
      </c>
      <c r="M81" s="14">
        <v>0.3414</v>
      </c>
      <c r="O81" s="5">
        <f t="shared" si="9"/>
        <v>55.733549999999994</v>
      </c>
      <c r="Q81" s="16">
        <f t="shared" si="7"/>
        <v>107.51645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20">
        <v>2532.39</v>
      </c>
      <c r="G82" s="46">
        <v>0.5</v>
      </c>
      <c r="I82" s="20">
        <f t="shared" si="5"/>
        <v>1266.195</v>
      </c>
      <c r="K82" s="5">
        <f t="shared" si="6"/>
        <v>1266.195</v>
      </c>
      <c r="M82" s="14">
        <v>0.2923</v>
      </c>
      <c r="O82" s="5">
        <f t="shared" si="9"/>
        <v>370.1087985</v>
      </c>
      <c r="Q82" s="16">
        <f t="shared" si="7"/>
        <v>896.0862015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20">
        <v>0</v>
      </c>
      <c r="G83" s="46">
        <v>0.5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20">
        <v>2938.5</v>
      </c>
      <c r="G84" s="46">
        <v>0.5</v>
      </c>
      <c r="I84" s="20">
        <f t="shared" si="5"/>
        <v>1469.25</v>
      </c>
      <c r="K84" s="5">
        <f t="shared" si="6"/>
        <v>1469.25</v>
      </c>
      <c r="M84" s="14">
        <v>0.3227</v>
      </c>
      <c r="O84" s="5">
        <f t="shared" si="9"/>
        <v>474.12697499999996</v>
      </c>
      <c r="Q84" s="16">
        <f t="shared" si="7"/>
        <v>995.1230250000001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20">
        <v>7440.62</v>
      </c>
      <c r="G85" s="46">
        <v>0.5</v>
      </c>
      <c r="I85" s="20">
        <f t="shared" si="5"/>
        <v>3720.31</v>
      </c>
      <c r="K85" s="5">
        <f t="shared" si="6"/>
        <v>3720.31</v>
      </c>
      <c r="M85" s="14">
        <v>0.4397</v>
      </c>
      <c r="O85" s="5">
        <f t="shared" si="9"/>
        <v>1635.820307</v>
      </c>
      <c r="Q85" s="16">
        <f t="shared" si="7"/>
        <v>2084.489693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20">
        <v>979.5</v>
      </c>
      <c r="G86" s="46">
        <v>0.5</v>
      </c>
      <c r="I86" s="20">
        <f t="shared" si="5"/>
        <v>489.75</v>
      </c>
      <c r="K86" s="5">
        <f t="shared" si="6"/>
        <v>489.75</v>
      </c>
      <c r="M86" s="14">
        <v>0.2336</v>
      </c>
      <c r="O86" s="5">
        <f t="shared" si="9"/>
        <v>114.4056</v>
      </c>
      <c r="Q86" s="16">
        <f t="shared" si="7"/>
        <v>375.3444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20">
        <v>2285.5</v>
      </c>
      <c r="G87" s="46">
        <v>0.5</v>
      </c>
      <c r="I87" s="20">
        <f t="shared" si="5"/>
        <v>1142.75</v>
      </c>
      <c r="K87" s="5">
        <f t="shared" si="6"/>
        <v>1142.75</v>
      </c>
      <c r="M87" s="14">
        <v>0.3445</v>
      </c>
      <c r="O87" s="5">
        <f t="shared" si="9"/>
        <v>393.677375</v>
      </c>
      <c r="Q87" s="16">
        <f t="shared" si="7"/>
        <v>749.072625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20">
        <v>653</v>
      </c>
      <c r="G88" s="46">
        <v>0.5</v>
      </c>
      <c r="I88" s="20">
        <f t="shared" si="5"/>
        <v>326.5</v>
      </c>
      <c r="K88" s="5">
        <f t="shared" si="6"/>
        <v>326.5</v>
      </c>
      <c r="M88" s="14">
        <v>0.1894</v>
      </c>
      <c r="O88" s="5">
        <f t="shared" si="9"/>
        <v>61.8391</v>
      </c>
      <c r="Q88" s="16">
        <f t="shared" si="7"/>
        <v>264.66089999999997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20">
        <v>1306</v>
      </c>
      <c r="G89" s="46">
        <v>0.5</v>
      </c>
      <c r="I89" s="20">
        <f t="shared" si="5"/>
        <v>653</v>
      </c>
      <c r="K89" s="5">
        <f t="shared" si="6"/>
        <v>653</v>
      </c>
      <c r="M89" s="14">
        <v>0.3154</v>
      </c>
      <c r="O89" s="5">
        <f t="shared" si="9"/>
        <v>205.9562</v>
      </c>
      <c r="Q89" s="16">
        <f t="shared" si="7"/>
        <v>447.04380000000003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20">
        <v>653</v>
      </c>
      <c r="G90" s="46">
        <v>0.5</v>
      </c>
      <c r="I90" s="20">
        <f t="shared" si="5"/>
        <v>326.5</v>
      </c>
      <c r="K90" s="5">
        <f t="shared" si="6"/>
        <v>326.5</v>
      </c>
      <c r="M90" s="14">
        <v>0.3517</v>
      </c>
      <c r="O90" s="5">
        <f t="shared" si="9"/>
        <v>114.83005</v>
      </c>
      <c r="Q90" s="16">
        <f t="shared" si="7"/>
        <v>211.66995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20">
        <v>1632.5</v>
      </c>
      <c r="G91" s="46">
        <v>0.5</v>
      </c>
      <c r="I91" s="20">
        <f t="shared" si="5"/>
        <v>816.25</v>
      </c>
      <c r="K91" s="5">
        <f t="shared" si="6"/>
        <v>816.25</v>
      </c>
      <c r="M91" s="14">
        <v>0.2337</v>
      </c>
      <c r="O91" s="5">
        <f t="shared" si="9"/>
        <v>190.757625</v>
      </c>
      <c r="Q91" s="16">
        <f t="shared" si="7"/>
        <v>625.492375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20">
        <v>0</v>
      </c>
      <c r="G92" s="46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20">
        <v>3591.5</v>
      </c>
      <c r="G93" s="46">
        <v>0.5</v>
      </c>
      <c r="I93" s="20">
        <f t="shared" si="5"/>
        <v>1795.75</v>
      </c>
      <c r="K93" s="5">
        <f t="shared" si="6"/>
        <v>1795.75</v>
      </c>
      <c r="M93" s="14">
        <v>0.4588</v>
      </c>
      <c r="O93" s="5">
        <f t="shared" si="9"/>
        <v>823.8901</v>
      </c>
      <c r="Q93" s="16">
        <f t="shared" si="7"/>
        <v>971.8599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20">
        <v>653</v>
      </c>
      <c r="G94" s="46">
        <v>0.5</v>
      </c>
      <c r="I94" s="20">
        <f t="shared" si="5"/>
        <v>326.5</v>
      </c>
      <c r="K94" s="5">
        <f t="shared" si="6"/>
        <v>326.5</v>
      </c>
      <c r="M94" s="14">
        <v>0.4439</v>
      </c>
      <c r="O94" s="5">
        <f t="shared" si="9"/>
        <v>144.93335000000002</v>
      </c>
      <c r="Q94" s="16">
        <f t="shared" si="7"/>
        <v>181.56664999999998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20">
        <v>0</v>
      </c>
      <c r="G95" s="46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20">
        <v>326.5</v>
      </c>
      <c r="G96" s="46">
        <v>0.5</v>
      </c>
      <c r="I96" s="20">
        <f t="shared" si="5"/>
        <v>163.25</v>
      </c>
      <c r="K96" s="5">
        <f t="shared" si="6"/>
        <v>163.25</v>
      </c>
      <c r="M96" s="14">
        <v>0.2387</v>
      </c>
      <c r="O96" s="5">
        <f t="shared" si="9"/>
        <v>38.967774999999996</v>
      </c>
      <c r="Q96" s="16">
        <f t="shared" si="7"/>
        <v>124.28222500000001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20">
        <v>1306</v>
      </c>
      <c r="G97" s="46">
        <v>0.5</v>
      </c>
      <c r="I97" s="20">
        <f t="shared" si="5"/>
        <v>653</v>
      </c>
      <c r="K97" s="5">
        <f t="shared" si="6"/>
        <v>653</v>
      </c>
      <c r="M97" s="14">
        <v>0.2455</v>
      </c>
      <c r="O97" s="5">
        <f t="shared" si="9"/>
        <v>160.3115</v>
      </c>
      <c r="Q97" s="16">
        <f t="shared" si="7"/>
        <v>492.6885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20">
        <v>326.5</v>
      </c>
      <c r="G98" s="46">
        <v>0.5</v>
      </c>
      <c r="I98" s="20">
        <f t="shared" si="5"/>
        <v>163.25</v>
      </c>
      <c r="K98" s="5">
        <f t="shared" si="6"/>
        <v>163.25</v>
      </c>
      <c r="M98" s="14">
        <v>0.3853</v>
      </c>
      <c r="O98" s="5">
        <f t="shared" si="9"/>
        <v>62.900225</v>
      </c>
      <c r="Q98" s="16">
        <f t="shared" si="7"/>
        <v>100.349775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20">
        <v>1959</v>
      </c>
      <c r="G99" s="46">
        <v>0.5</v>
      </c>
      <c r="I99" s="20">
        <f t="shared" si="5"/>
        <v>979.5</v>
      </c>
      <c r="K99" s="5">
        <f t="shared" si="6"/>
        <v>979.5</v>
      </c>
      <c r="M99" s="14">
        <v>0.276</v>
      </c>
      <c r="O99" s="5">
        <f t="shared" si="9"/>
        <v>270.34200000000004</v>
      </c>
      <c r="Q99" s="16">
        <f t="shared" si="7"/>
        <v>709.1579999999999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20">
        <v>0</v>
      </c>
      <c r="G100" s="46">
        <v>0.5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20">
        <v>3918</v>
      </c>
      <c r="G101" s="46">
        <v>0.5</v>
      </c>
      <c r="I101" s="20">
        <f t="shared" si="5"/>
        <v>1959</v>
      </c>
      <c r="K101" s="5">
        <f t="shared" si="6"/>
        <v>1959</v>
      </c>
      <c r="M101" s="14">
        <v>0.2755</v>
      </c>
      <c r="O101" s="5">
        <f t="shared" si="9"/>
        <v>539.7045</v>
      </c>
      <c r="Q101" s="16">
        <f t="shared" si="7"/>
        <v>1419.2955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20">
        <v>3918</v>
      </c>
      <c r="G102" s="46">
        <v>0.5</v>
      </c>
      <c r="I102" s="20">
        <f t="shared" si="5"/>
        <v>1959</v>
      </c>
      <c r="K102" s="5">
        <f t="shared" si="6"/>
        <v>1959</v>
      </c>
      <c r="M102" s="14">
        <v>0.2708</v>
      </c>
      <c r="O102" s="5">
        <f t="shared" si="9"/>
        <v>530.4972</v>
      </c>
      <c r="Q102" s="16">
        <f t="shared" si="7"/>
        <v>1428.5028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20">
        <v>0</v>
      </c>
      <c r="G103" s="46">
        <v>0.5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20">
        <v>1959</v>
      </c>
      <c r="G104" s="46">
        <v>0.5</v>
      </c>
      <c r="I104" s="20">
        <f t="shared" si="5"/>
        <v>979.5</v>
      </c>
      <c r="K104" s="5">
        <f t="shared" si="6"/>
        <v>979.5</v>
      </c>
      <c r="M104" s="14">
        <v>0.5309</v>
      </c>
      <c r="O104" s="5">
        <f t="shared" si="9"/>
        <v>520.01655</v>
      </c>
      <c r="Q104" s="16">
        <f t="shared" si="7"/>
        <v>459.48344999999995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20">
        <v>1959</v>
      </c>
      <c r="G105" s="46">
        <v>0.5</v>
      </c>
      <c r="I105" s="20">
        <f t="shared" si="5"/>
        <v>979.5</v>
      </c>
      <c r="K105" s="5">
        <f t="shared" si="6"/>
        <v>979.5</v>
      </c>
      <c r="M105" s="14">
        <v>0.2547</v>
      </c>
      <c r="O105" s="5">
        <f t="shared" si="9"/>
        <v>249.47865</v>
      </c>
      <c r="Q105" s="16">
        <f t="shared" si="7"/>
        <v>730.02135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20">
        <v>653</v>
      </c>
      <c r="G106" s="46">
        <v>0.5</v>
      </c>
      <c r="I106" s="20">
        <f t="shared" si="5"/>
        <v>326.5</v>
      </c>
      <c r="K106" s="5">
        <f t="shared" si="6"/>
        <v>326.5</v>
      </c>
      <c r="M106" s="14">
        <v>0.2329</v>
      </c>
      <c r="O106" s="5">
        <f t="shared" si="9"/>
        <v>76.04185</v>
      </c>
      <c r="Q106" s="16">
        <f t="shared" si="7"/>
        <v>250.45815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20">
        <v>4897.5</v>
      </c>
      <c r="G107" s="46">
        <v>0.5</v>
      </c>
      <c r="I107" s="20">
        <f t="shared" si="5"/>
        <v>2448.75</v>
      </c>
      <c r="K107" s="5">
        <f t="shared" si="6"/>
        <v>2448.75</v>
      </c>
      <c r="M107" s="14">
        <v>0.3068</v>
      </c>
      <c r="O107" s="5">
        <f t="shared" si="9"/>
        <v>751.2765</v>
      </c>
      <c r="Q107" s="16">
        <f t="shared" si="7"/>
        <v>1697.4735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20">
        <v>1959</v>
      </c>
      <c r="G108" s="46">
        <v>0.5</v>
      </c>
      <c r="I108" s="20">
        <f t="shared" si="5"/>
        <v>979.5</v>
      </c>
      <c r="K108" s="5">
        <f t="shared" si="6"/>
        <v>979.5</v>
      </c>
      <c r="M108" s="14">
        <v>0.3715</v>
      </c>
      <c r="O108" s="5">
        <f t="shared" si="9"/>
        <v>363.88425</v>
      </c>
      <c r="Q108" s="16">
        <f t="shared" si="7"/>
        <v>615.6157499999999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20">
        <v>653</v>
      </c>
      <c r="G109" s="46">
        <v>0.5</v>
      </c>
      <c r="I109" s="20">
        <f t="shared" si="5"/>
        <v>326.5</v>
      </c>
      <c r="K109" s="5">
        <f t="shared" si="6"/>
        <v>326.5</v>
      </c>
      <c r="M109" s="14">
        <v>0.4027</v>
      </c>
      <c r="O109" s="5">
        <f t="shared" si="9"/>
        <v>131.48155</v>
      </c>
      <c r="Q109" s="16">
        <f t="shared" si="7"/>
        <v>195.01845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20">
        <v>0</v>
      </c>
      <c r="G110" s="46">
        <v>0.5</v>
      </c>
      <c r="I110" s="20">
        <f t="shared" si="5"/>
        <v>0</v>
      </c>
      <c r="K110" s="5">
        <f t="shared" si="6"/>
        <v>0</v>
      </c>
      <c r="M110" s="14">
        <v>0.2496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20">
        <v>0</v>
      </c>
      <c r="G111" s="46">
        <v>0.5</v>
      </c>
      <c r="I111" s="20">
        <f t="shared" si="5"/>
        <v>0</v>
      </c>
      <c r="K111" s="5">
        <f t="shared" si="6"/>
        <v>0</v>
      </c>
      <c r="M111" s="14">
        <v>0.2223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20">
        <v>0</v>
      </c>
      <c r="G112" s="46">
        <v>0.5</v>
      </c>
      <c r="I112" s="20">
        <f t="shared" si="5"/>
        <v>0</v>
      </c>
      <c r="K112" s="5">
        <f t="shared" si="6"/>
        <v>0</v>
      </c>
      <c r="M112" s="14">
        <v>0.371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20">
        <v>979.5</v>
      </c>
      <c r="G113" s="46">
        <v>0.5</v>
      </c>
      <c r="I113" s="20">
        <f t="shared" si="5"/>
        <v>489.75</v>
      </c>
      <c r="K113" s="5">
        <f t="shared" si="6"/>
        <v>489.75</v>
      </c>
      <c r="M113" s="14">
        <v>0.3441</v>
      </c>
      <c r="O113" s="5">
        <f t="shared" si="9"/>
        <v>168.522975</v>
      </c>
      <c r="Q113" s="16">
        <f t="shared" si="7"/>
        <v>321.227025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20">
        <v>0</v>
      </c>
      <c r="G114" s="46">
        <v>0.5</v>
      </c>
      <c r="I114" s="20">
        <f t="shared" si="5"/>
        <v>0</v>
      </c>
      <c r="K114" s="5">
        <f t="shared" si="6"/>
        <v>0</v>
      </c>
      <c r="M114" s="14">
        <v>0.3146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20">
        <v>0</v>
      </c>
      <c r="G115" s="46">
        <v>0.5</v>
      </c>
      <c r="I115" s="20">
        <f t="shared" si="5"/>
        <v>0</v>
      </c>
      <c r="K115" s="5">
        <f t="shared" si="6"/>
        <v>0</v>
      </c>
      <c r="M115" s="14">
        <v>0.3223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20">
        <v>9468.5</v>
      </c>
      <c r="G116" s="46">
        <v>0.5</v>
      </c>
      <c r="I116" s="20">
        <f t="shared" si="5"/>
        <v>4734.25</v>
      </c>
      <c r="K116" s="5">
        <f t="shared" si="6"/>
        <v>4734.25</v>
      </c>
      <c r="M116" s="14">
        <v>0.3808</v>
      </c>
      <c r="O116" s="5">
        <f t="shared" si="9"/>
        <v>1802.8024</v>
      </c>
      <c r="Q116" s="16">
        <f t="shared" si="7"/>
        <v>2931.4476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20">
        <v>653</v>
      </c>
      <c r="G117" s="46">
        <v>0.5</v>
      </c>
      <c r="I117" s="20">
        <f t="shared" si="5"/>
        <v>326.5</v>
      </c>
      <c r="K117" s="5">
        <f t="shared" si="6"/>
        <v>326.5</v>
      </c>
      <c r="M117" s="14">
        <v>0.2667</v>
      </c>
      <c r="O117" s="5">
        <f t="shared" si="9"/>
        <v>87.07755</v>
      </c>
      <c r="Q117" s="16">
        <f t="shared" si="7"/>
        <v>239.42245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20">
        <v>0</v>
      </c>
      <c r="G118" s="46">
        <v>0.5</v>
      </c>
      <c r="I118" s="20">
        <f t="shared" si="5"/>
        <v>0</v>
      </c>
      <c r="K118" s="5">
        <f t="shared" si="6"/>
        <v>0</v>
      </c>
      <c r="M118" s="14">
        <v>0.3302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20">
        <v>3918</v>
      </c>
      <c r="G119" s="46">
        <v>0.5</v>
      </c>
      <c r="I119" s="20">
        <f t="shared" si="5"/>
        <v>1959</v>
      </c>
      <c r="K119" s="5">
        <f t="shared" si="6"/>
        <v>1959</v>
      </c>
      <c r="M119" s="14">
        <v>0.2736</v>
      </c>
      <c r="O119" s="5">
        <f t="shared" si="9"/>
        <v>535.9824</v>
      </c>
      <c r="Q119" s="16">
        <f t="shared" si="7"/>
        <v>1423.0176000000001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20">
        <v>653</v>
      </c>
      <c r="G120" s="46">
        <v>0.5</v>
      </c>
      <c r="I120" s="20">
        <f t="shared" si="5"/>
        <v>326.5</v>
      </c>
      <c r="K120" s="5">
        <f t="shared" si="6"/>
        <v>326.5</v>
      </c>
      <c r="M120" s="14">
        <v>0.4168</v>
      </c>
      <c r="O120" s="5">
        <f t="shared" si="9"/>
        <v>136.08520000000001</v>
      </c>
      <c r="Q120" s="16">
        <f t="shared" si="7"/>
        <v>190.41479999999999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20">
        <v>0</v>
      </c>
      <c r="G121" s="46">
        <v>0.5</v>
      </c>
      <c r="I121" s="20">
        <f t="shared" si="5"/>
        <v>0</v>
      </c>
      <c r="K121" s="5">
        <f t="shared" si="6"/>
        <v>0</v>
      </c>
      <c r="M121" s="14">
        <v>0.4273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20">
        <v>0</v>
      </c>
      <c r="G122" s="46">
        <v>0.5</v>
      </c>
      <c r="I122" s="20">
        <f t="shared" si="5"/>
        <v>0</v>
      </c>
      <c r="K122" s="5">
        <f t="shared" si="6"/>
        <v>0</v>
      </c>
      <c r="M122" s="14">
        <v>0.3321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20">
        <v>12940.43</v>
      </c>
      <c r="G123" s="46">
        <v>0.5</v>
      </c>
      <c r="I123" s="20">
        <f t="shared" si="5"/>
        <v>6470.215</v>
      </c>
      <c r="K123" s="5">
        <f t="shared" si="6"/>
        <v>6470.215</v>
      </c>
      <c r="M123" s="14">
        <v>0.2773</v>
      </c>
      <c r="O123" s="5">
        <f t="shared" si="9"/>
        <v>1794.1906195</v>
      </c>
      <c r="Q123" s="16">
        <f t="shared" si="7"/>
        <v>4676.0243805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20">
        <v>10480.05</v>
      </c>
      <c r="G124" s="46">
        <v>0.5</v>
      </c>
      <c r="I124" s="20">
        <f t="shared" si="5"/>
        <v>5240.025</v>
      </c>
      <c r="K124" s="5">
        <f t="shared" si="6"/>
        <v>5240.025</v>
      </c>
      <c r="M124" s="14">
        <v>0.2455</v>
      </c>
      <c r="O124" s="5">
        <f t="shared" si="9"/>
        <v>1286.4261374999999</v>
      </c>
      <c r="Q124" s="16">
        <f t="shared" si="7"/>
        <v>3953.5988625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20">
        <v>0</v>
      </c>
      <c r="G125" s="46">
        <v>0.5</v>
      </c>
      <c r="I125" s="20">
        <f t="shared" si="5"/>
        <v>0</v>
      </c>
      <c r="K125" s="5">
        <f t="shared" si="6"/>
        <v>0</v>
      </c>
      <c r="M125" s="14">
        <v>0.3254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20">
        <v>6530</v>
      </c>
      <c r="G126" s="46">
        <v>0.5</v>
      </c>
      <c r="I126" s="20">
        <f t="shared" si="5"/>
        <v>3265</v>
      </c>
      <c r="K126" s="5">
        <f t="shared" si="6"/>
        <v>3265</v>
      </c>
      <c r="M126" s="14">
        <v>0.3535</v>
      </c>
      <c r="O126" s="5">
        <f t="shared" si="9"/>
        <v>1154.1775</v>
      </c>
      <c r="Q126" s="16">
        <f t="shared" si="7"/>
        <v>2110.8225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20">
        <v>0</v>
      </c>
      <c r="G127" s="46">
        <v>0.5</v>
      </c>
      <c r="I127" s="20">
        <f t="shared" si="5"/>
        <v>0</v>
      </c>
      <c r="K127" s="5">
        <f t="shared" si="6"/>
        <v>0</v>
      </c>
      <c r="M127" s="14">
        <v>0.2787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20">
        <v>10121.5</v>
      </c>
      <c r="G128" s="46">
        <v>0.5</v>
      </c>
      <c r="I128" s="20">
        <f t="shared" si="5"/>
        <v>5060.75</v>
      </c>
      <c r="K128" s="5">
        <f t="shared" si="6"/>
        <v>5060.75</v>
      </c>
      <c r="M128" s="14">
        <v>0.2605</v>
      </c>
      <c r="O128" s="5">
        <f t="shared" si="9"/>
        <v>1318.3253750000001</v>
      </c>
      <c r="Q128" s="16">
        <f t="shared" si="7"/>
        <v>3742.4246249999997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20">
        <v>0</v>
      </c>
      <c r="G129" s="46">
        <v>0.5</v>
      </c>
      <c r="I129" s="20">
        <f t="shared" si="5"/>
        <v>0</v>
      </c>
      <c r="K129" s="5">
        <f t="shared" si="6"/>
        <v>0</v>
      </c>
      <c r="M129" s="14">
        <v>0.2035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20">
        <v>13916.07</v>
      </c>
      <c r="G130" s="46">
        <v>0.5</v>
      </c>
      <c r="I130" s="20">
        <f t="shared" si="5"/>
        <v>6958.035</v>
      </c>
      <c r="K130" s="5">
        <f t="shared" si="6"/>
        <v>6958.035</v>
      </c>
      <c r="M130" s="14">
        <v>0.3691</v>
      </c>
      <c r="O130" s="5">
        <f t="shared" si="9"/>
        <v>2568.2107185</v>
      </c>
      <c r="Q130" s="16">
        <f t="shared" si="7"/>
        <v>4389.824281499999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20">
        <v>13558.25</v>
      </c>
      <c r="G131" s="46">
        <v>0.5</v>
      </c>
      <c r="I131" s="20">
        <f t="shared" si="5"/>
        <v>6779.125</v>
      </c>
      <c r="K131" s="5">
        <f t="shared" si="6"/>
        <v>6779.125</v>
      </c>
      <c r="M131" s="14">
        <v>0.3072</v>
      </c>
      <c r="O131" s="5">
        <f t="shared" si="9"/>
        <v>2082.5472</v>
      </c>
      <c r="Q131" s="16">
        <f t="shared" si="7"/>
        <v>4696.5778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20">
        <v>1632.5</v>
      </c>
      <c r="G132" s="46">
        <v>0.5</v>
      </c>
      <c r="I132" s="20">
        <f t="shared" si="5"/>
        <v>816.25</v>
      </c>
      <c r="K132" s="5">
        <f t="shared" si="6"/>
        <v>816.25</v>
      </c>
      <c r="M132" s="14">
        <v>0.3513</v>
      </c>
      <c r="O132" s="5">
        <f t="shared" si="9"/>
        <v>286.748625</v>
      </c>
      <c r="Q132" s="16">
        <f t="shared" si="7"/>
        <v>529.501375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20">
        <v>326.5</v>
      </c>
      <c r="G133" s="46">
        <v>0.5</v>
      </c>
      <c r="I133" s="20">
        <f t="shared" si="5"/>
        <v>163.25</v>
      </c>
      <c r="K133" s="5">
        <f t="shared" si="6"/>
        <v>163.25</v>
      </c>
      <c r="M133" s="14">
        <v>0.2699</v>
      </c>
      <c r="O133" s="5">
        <f t="shared" si="9"/>
        <v>44.061175</v>
      </c>
      <c r="Q133" s="16">
        <f t="shared" si="7"/>
        <v>119.18882500000001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20">
        <v>979.5</v>
      </c>
      <c r="G134" s="46">
        <v>0.5</v>
      </c>
      <c r="I134" s="20">
        <f t="shared" si="5"/>
        <v>489.75</v>
      </c>
      <c r="K134" s="5">
        <f t="shared" si="6"/>
        <v>489.75</v>
      </c>
      <c r="M134" s="14">
        <v>0.2432</v>
      </c>
      <c r="O134" s="5">
        <f t="shared" si="9"/>
        <v>119.1072</v>
      </c>
      <c r="Q134" s="16">
        <f t="shared" si="7"/>
        <v>370.64279999999997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20">
        <v>10084.82</v>
      </c>
      <c r="G135" s="46">
        <v>0.5</v>
      </c>
      <c r="I135" s="20">
        <f t="shared" si="5"/>
        <v>5042.41</v>
      </c>
      <c r="K135" s="5">
        <f>E135-I135</f>
        <v>5042.41</v>
      </c>
      <c r="M135" s="14">
        <v>0.3569</v>
      </c>
      <c r="O135" s="5">
        <f>K135*M135</f>
        <v>1799.636129</v>
      </c>
      <c r="Q135" s="16">
        <f>K135-O135</f>
        <v>3242.773871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20">
        <v>1306</v>
      </c>
      <c r="G136" s="46">
        <v>0.5</v>
      </c>
      <c r="I136" s="20">
        <f t="shared" si="5"/>
        <v>653</v>
      </c>
      <c r="K136" s="5">
        <f>E136-I136</f>
        <v>653</v>
      </c>
      <c r="M136" s="14">
        <v>0.3843</v>
      </c>
      <c r="O136" s="5">
        <f>K136*M136</f>
        <v>250.94789999999998</v>
      </c>
      <c r="Q136" s="16">
        <f>K136-O136</f>
        <v>402.0521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20">
        <v>0</v>
      </c>
      <c r="G137" s="46">
        <v>0.5</v>
      </c>
      <c r="I137" s="20">
        <f>E137*G137</f>
        <v>0</v>
      </c>
      <c r="K137" s="5">
        <f>E137-I137</f>
        <v>0</v>
      </c>
      <c r="M137" s="14">
        <v>0.4553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20">
        <v>4383.99</v>
      </c>
      <c r="G138" s="46">
        <v>0.5</v>
      </c>
      <c r="I138" s="20">
        <f>E138*G138</f>
        <v>2191.995</v>
      </c>
      <c r="K138" s="5">
        <f>E138-I138</f>
        <v>2191.995</v>
      </c>
      <c r="M138" s="14">
        <v>0.4587</v>
      </c>
      <c r="O138" s="5">
        <f>K138*M138</f>
        <v>1005.4681065</v>
      </c>
      <c r="Q138" s="16">
        <f>K138-O138</f>
        <v>1186.5268935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218585.36</v>
      </c>
      <c r="G142" s="6"/>
      <c r="I142" s="18">
        <f>SUM(I9:I141)</f>
        <v>109292.68</v>
      </c>
      <c r="K142" s="5">
        <f>SUM(K9:K141)</f>
        <v>109292.68</v>
      </c>
      <c r="O142" s="5">
        <f>SUM(O9:O141)</f>
        <v>37496.576209000006</v>
      </c>
      <c r="Q142" s="16">
        <f>K142-O142</f>
        <v>71796.10379099999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 of Education</dc:creator>
  <cp:keywords/>
  <dc:description/>
  <cp:lastModifiedBy>Danette Fleming</cp:lastModifiedBy>
  <cp:lastPrinted>2010-01-12T15:13:08Z</cp:lastPrinted>
  <dcterms:created xsi:type="dcterms:W3CDTF">1999-07-20T16:12:16Z</dcterms:created>
  <dcterms:modified xsi:type="dcterms:W3CDTF">2014-08-20T16:36:07Z</dcterms:modified>
  <cp:category/>
  <cp:version/>
  <cp:contentType/>
  <cp:contentStatus/>
</cp:coreProperties>
</file>